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afs004\users$\mar04nih\Mina Dokument\Skrivbord\Riskanalyser\"/>
    </mc:Choice>
  </mc:AlternateContent>
  <xr:revisionPtr revIDLastSave="0" documentId="13_ncr:1_{7A581039-0393-46E5-A406-8D259F8D3F9C}" xr6:coauthVersionLast="47" xr6:coauthVersionMax="47" xr10:uidLastSave="{00000000-0000-0000-0000-000000000000}"/>
  <bookViews>
    <workbookView xWindow="28680" yWindow="-120" windowWidth="29040" windowHeight="15840" firstSheet="1" activeTab="1" xr2:uid="{5A07CB1C-2140-4211-A499-2D235A9E5593}"/>
  </bookViews>
  <sheets>
    <sheet name="Read me" sheetId="4" state="hidden" r:id="rId1"/>
    <sheet name="Beskrivning av riskanalys" sheetId="5" r:id="rId2"/>
    <sheet name="Instruktion" sheetId="7" r:id="rId3"/>
    <sheet name="Risklista" sheetId="1" r:id="rId4"/>
    <sheet name="PDF Mall" sheetId="3" r:id="rId5"/>
    <sheet name="Risk info" sheetId="2" state="hidden" r:id="rId6"/>
  </sheets>
  <definedNames>
    <definedName name="_xlnm.Print_Area" localSheetId="4">'PDF Mall'!$A$1:$Y$45</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 i="1" l="1"/>
  <c r="K2"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B20" i="3" l="1"/>
  <c r="B6" i="3"/>
  <c r="N40" i="3"/>
  <c r="R40" i="3"/>
  <c r="W40" i="3"/>
  <c r="T11" i="3"/>
  <c r="K33" i="1"/>
  <c r="B11" i="3"/>
  <c r="T3" i="3"/>
  <c r="N20" i="3"/>
  <c r="N11" i="3"/>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4" i="1"/>
  <c r="K35" i="1"/>
  <c r="K36" i="1"/>
  <c r="K37" i="1"/>
  <c r="K38" i="1"/>
  <c r="K39" i="1"/>
  <c r="K40" i="1"/>
  <c r="K41" i="1"/>
  <c r="K42" i="1"/>
  <c r="K43" i="1"/>
  <c r="K44" i="1"/>
  <c r="K45" i="1"/>
  <c r="K46" i="1"/>
  <c r="K47" i="1"/>
  <c r="H6" i="3"/>
  <c r="H11" i="3"/>
  <c r="K48" i="1"/>
</calcChain>
</file>

<file path=xl/sharedStrings.xml><?xml version="1.0" encoding="utf-8"?>
<sst xmlns="http://schemas.openxmlformats.org/spreadsheetml/2006/main" count="199" uniqueCount="168">
  <si>
    <t>Excel tool to simplify Risk Management by collecting Risks and populating Tech Risk Template</t>
  </si>
  <si>
    <t>You can:</t>
  </si>
  <si>
    <r>
      <t>·</t>
    </r>
    <r>
      <rPr>
        <sz val="7"/>
        <color theme="1"/>
        <rFont val="Calibri"/>
        <family val="2"/>
        <scheme val="minor"/>
      </rPr>
      <t xml:space="preserve">         </t>
    </r>
    <r>
      <rPr>
        <sz val="11"/>
        <color theme="1"/>
        <rFont val="Calibri"/>
        <family val="2"/>
        <scheme val="minor"/>
      </rPr>
      <t xml:space="preserve">collect all your Tech Risks in Tech Risk list (also smaller ones that are only managed locally)  </t>
    </r>
  </si>
  <si>
    <r>
      <t>·</t>
    </r>
    <r>
      <rPr>
        <sz val="7"/>
        <color theme="1"/>
        <rFont val="Calibri"/>
        <family val="2"/>
        <scheme val="minor"/>
      </rPr>
      <t xml:space="preserve">         </t>
    </r>
    <r>
      <rPr>
        <sz val="11"/>
        <color theme="1"/>
        <rFont val="Calibri"/>
        <family val="2"/>
        <scheme val="minor"/>
      </rPr>
      <t>make updating easier</t>
    </r>
  </si>
  <si>
    <r>
      <t>·</t>
    </r>
    <r>
      <rPr>
        <sz val="7"/>
        <color theme="1"/>
        <rFont val="Calibri"/>
        <family val="2"/>
        <scheme val="minor"/>
      </rPr>
      <t xml:space="preserve">         </t>
    </r>
    <r>
      <rPr>
        <sz val="11"/>
        <color theme="1"/>
        <rFont val="Calibri"/>
        <family val="2"/>
        <scheme val="minor"/>
      </rPr>
      <t>present an overview for Management, cost and priority discussions</t>
    </r>
  </si>
  <si>
    <r>
      <t>·</t>
    </r>
    <r>
      <rPr>
        <sz val="7"/>
        <color theme="1"/>
        <rFont val="Calibri"/>
        <family val="2"/>
        <scheme val="minor"/>
      </rPr>
      <t xml:space="preserve">         </t>
    </r>
    <r>
      <rPr>
        <sz val="11"/>
        <color theme="1"/>
        <rFont val="Calibri"/>
        <family val="2"/>
        <scheme val="minor"/>
      </rPr>
      <t>make Tech Risk analysis easier with filter functions</t>
    </r>
  </si>
  <si>
    <t xml:space="preserve">The tool is developed by Peter Fröberg, Adtollo </t>
  </si>
  <si>
    <t>Start by describing your risk in "Tech Risk list". Columns are same as in Template.</t>
  </si>
  <si>
    <t xml:space="preserve">Not all risks need to be separately described and registered. Read Instruction on Risk Management </t>
  </si>
  <si>
    <t>and Governance Reporting or Training Session 06.</t>
  </si>
  <si>
    <t xml:space="preserve">                                                                                    Later on you might want to filter your risks - use drop-down i same column</t>
  </si>
  <si>
    <t xml:space="preserve">                                                           </t>
  </si>
  <si>
    <t xml:space="preserve">                                                                                    To Select  choices from drop-down list - Use the one on right side covering next column.  </t>
  </si>
  <si>
    <t xml:space="preserve">                                                     </t>
  </si>
  <si>
    <t xml:space="preserve">To create Risk to Template: In "PDF Template" Green button, write ID # from column A. In example ID # 1. </t>
  </si>
  <si>
    <t xml:space="preserve">To fill the PDF Template with data from the Tech Risk List: In "PDF Template" tab,Enter ID # from column A in the green field.  </t>
  </si>
  <si>
    <t>In the below example ID # = 1.</t>
  </si>
  <si>
    <t>Press Enter and your Template is filled with data from "Tech Risk list".</t>
  </si>
  <si>
    <t>Known Bug: Traffic light colouring has to be entered manually.</t>
  </si>
  <si>
    <t>When being on the "PDF Template" - tab, Save as PDF. This will save the current tab to a PDF file</t>
  </si>
  <si>
    <t>Save in Teams</t>
  </si>
  <si>
    <t xml:space="preserve">Always update from Tech Risk list - the opposite, from PDF Template to Tech Risk list will not update </t>
  </si>
  <si>
    <t>Risk</t>
  </si>
  <si>
    <t>Risk Category</t>
  </si>
  <si>
    <t>Risk Score</t>
  </si>
  <si>
    <t>RiskStatus</t>
  </si>
  <si>
    <t>Risk Progress</t>
  </si>
  <si>
    <t>Fill data for ID:</t>
  </si>
  <si>
    <r>
      <t>4</t>
    </r>
    <r>
      <rPr>
        <b/>
        <sz val="14"/>
        <color rgb="FF000000"/>
        <rFont val="Calibri"/>
        <family val="2"/>
        <scheme val="minor"/>
      </rPr>
      <t xml:space="preserve"> Risk Progress:</t>
    </r>
  </si>
  <si>
    <t>Add Traffic light manually</t>
  </si>
  <si>
    <t>Low</t>
  </si>
  <si>
    <t>Medium</t>
  </si>
  <si>
    <t>High</t>
  </si>
  <si>
    <t>Critical</t>
  </si>
  <si>
    <t>Risk Status</t>
  </si>
  <si>
    <t>Risk progress</t>
  </si>
  <si>
    <t>Likelyhood</t>
  </si>
  <si>
    <t>Impact</t>
  </si>
  <si>
    <t>Risk Score Reversed</t>
  </si>
  <si>
    <t>DO NOT CHANGE DATA!</t>
  </si>
  <si>
    <t xml:space="preserve">Risk </t>
  </si>
  <si>
    <r>
      <t>3</t>
    </r>
    <r>
      <rPr>
        <b/>
        <sz val="14"/>
        <color rgb="FF000000"/>
        <rFont val="Calibri"/>
        <family val="2"/>
        <scheme val="minor"/>
      </rPr>
      <t xml:space="preserve"> Risk </t>
    </r>
  </si>
  <si>
    <t xml:space="preserve"> </t>
  </si>
  <si>
    <t>Sannolikhet</t>
  </si>
  <si>
    <t>Konsekvens</t>
  </si>
  <si>
    <t>Medium - 2</t>
  </si>
  <si>
    <t>Hög - 3</t>
  </si>
  <si>
    <t>Kritisk - 4</t>
  </si>
  <si>
    <t>Låg -1</t>
  </si>
  <si>
    <t>Konfidentialitet</t>
  </si>
  <si>
    <t>Integritet</t>
  </si>
  <si>
    <t>Tillgänglighet</t>
  </si>
  <si>
    <t>Spårbarhet</t>
  </si>
  <si>
    <t>Resurser</t>
  </si>
  <si>
    <t>Tid</t>
  </si>
  <si>
    <t>Kvalité</t>
  </si>
  <si>
    <t>Välj</t>
  </si>
  <si>
    <t>Försumbar (1)</t>
  </si>
  <si>
    <t>Måttlig (2)</t>
  </si>
  <si>
    <t>Betydande (3)</t>
  </si>
  <si>
    <t>Allvarlig (4)</t>
  </si>
  <si>
    <t>Identifierad</t>
  </si>
  <si>
    <t>Registrerad</t>
  </si>
  <si>
    <t>Pausad</t>
  </si>
  <si>
    <t>Undantag</t>
  </si>
  <si>
    <t>Avskriven</t>
  </si>
  <si>
    <t>Inte åtgärdad</t>
  </si>
  <si>
    <t>I fas</t>
  </si>
  <si>
    <t>Försenad</t>
  </si>
  <si>
    <t xml:space="preserve">Mitigerad </t>
  </si>
  <si>
    <t>Konsekvensnivåer</t>
  </si>
  <si>
    <t>Exempel</t>
  </si>
  <si>
    <t>Allvarlig</t>
  </si>
  <si>
    <t>Skapar stora besvär för den registrerade genom exempelvis diskriminering, identitetsstöld eller identitetsbedrägeri, stor ekonomisk förlust, skadat anseende eller annan betydande ekonomiskt eller social nackdel. Kan även innebära fara för liv och hälsa.</t>
  </si>
  <si>
    <t>Betydande</t>
  </si>
  <si>
    <t>Den registrerade hindras utövas kontroll över sina personuppgifter. Trolig risk för ekonomisk eller social påverkan hos den registrerade om åtgärder inte vidtas.</t>
  </si>
  <si>
    <t>Måttlig</t>
  </si>
  <si>
    <t>Den registrerades fri- och rättigheter kan inte garanteras. Den registrerade kan uppleva lindriga besvär men endast måttlig ekonomisk eller social påverkan.</t>
  </si>
  <si>
    <t>Försumbar</t>
  </si>
  <si>
    <t>Den registrerade har inga svårigheter att utöva sina fri- och rättigheter. Ingen eller endast försumbar ekonomisk eller social påverkan.</t>
  </si>
  <si>
    <t xml:space="preserve">Instruktioner </t>
  </si>
  <si>
    <t>Deltagare i analysen</t>
  </si>
  <si>
    <t>Namn</t>
  </si>
  <si>
    <t xml:space="preserve">Roll </t>
  </si>
  <si>
    <t>Namn på informationstillgång</t>
  </si>
  <si>
    <t>I vilken verksamhetsprocess används informationen?</t>
  </si>
  <si>
    <t>Informationsägare</t>
  </si>
  <si>
    <t>Finns informationen i ett IT-stöd? Vilken/vilka?</t>
  </si>
  <si>
    <t>Systemägare</t>
  </si>
  <si>
    <t>Driftsplats (intern/extern)</t>
  </si>
  <si>
    <t>Datum för riskanalysen</t>
  </si>
  <si>
    <t>Ansvarig för genomförandet av riskanalysen</t>
  </si>
  <si>
    <t>Ej påbörjad</t>
  </si>
  <si>
    <t xml:space="preserve">Risk identifierad (Datum) </t>
  </si>
  <si>
    <t>Mycket sällan - Mycket osannolikt(1)</t>
  </si>
  <si>
    <t>Sällan - Kan hända(2)</t>
  </si>
  <si>
    <t>Regelbundet - Mycket troligt (3)</t>
  </si>
  <si>
    <t>Ofta - Faktum (4)</t>
  </si>
  <si>
    <t>Lagar o Regler</t>
  </si>
  <si>
    <t>Riktighet</t>
  </si>
  <si>
    <t>Kommentar</t>
  </si>
  <si>
    <t>Riskägare</t>
  </si>
  <si>
    <t>1 Riskkategori:</t>
  </si>
  <si>
    <t xml:space="preserve">Konsekvens kommentarer: </t>
  </si>
  <si>
    <t>Riskägare:</t>
  </si>
  <si>
    <t>2 Riskvärde</t>
  </si>
  <si>
    <t>5 Risk status:</t>
  </si>
  <si>
    <t>7 Åtgärdsplan: </t>
  </si>
  <si>
    <t>Risk identifierad:</t>
  </si>
  <si>
    <t>Förväntat åtgärdsdatum:</t>
  </si>
  <si>
    <t>Åtgärdad:</t>
  </si>
  <si>
    <t>6 Risk beskrivning:</t>
  </si>
  <si>
    <t>Beskrivning riskhändelse</t>
  </si>
  <si>
    <t>Riskkategori</t>
  </si>
  <si>
    <t xml:space="preserve">Risk planerad att vara åtgärdad (Datum) </t>
  </si>
  <si>
    <t xml:space="preserve">Risk åtgärdad (Datum) </t>
  </si>
  <si>
    <t>Sannolikhet efter åtgärd</t>
  </si>
  <si>
    <t>Konsekvens efter åtgärd</t>
  </si>
  <si>
    <r>
      <t xml:space="preserve">Nytt Riskvärde </t>
    </r>
    <r>
      <rPr>
        <b/>
        <sz val="8"/>
        <color theme="1"/>
        <rFont val="Calibri"/>
        <family val="2"/>
        <scheme val="minor"/>
      </rPr>
      <t>(skriv ej i denna kolumn)</t>
    </r>
  </si>
  <si>
    <r>
      <t xml:space="preserve">Riskvärde </t>
    </r>
    <r>
      <rPr>
        <b/>
        <sz val="8"/>
        <color theme="1"/>
        <rFont val="Calibri"/>
        <family val="2"/>
        <scheme val="minor"/>
      </rPr>
      <t>(skriv ej i denna kolumn)</t>
    </r>
  </si>
  <si>
    <r>
      <t>Kostnad för åtgärd</t>
    </r>
    <r>
      <rPr>
        <b/>
        <sz val="9"/>
        <color theme="1"/>
        <rFont val="Calibri"/>
        <family val="2"/>
        <scheme val="minor"/>
      </rPr>
      <t xml:space="preserve"> 
(kr och/eller timmar)</t>
    </r>
  </si>
  <si>
    <t>Risk (rubrik)</t>
  </si>
  <si>
    <t>Beskriv konsekvensen om risk inträffar</t>
  </si>
  <si>
    <r>
      <t xml:space="preserve">Beskriv nuvarande skydd </t>
    </r>
    <r>
      <rPr>
        <b/>
        <sz val="9"/>
        <color theme="1"/>
        <rFont val="Calibri"/>
        <family val="2"/>
        <scheme val="minor"/>
      </rPr>
      <t xml:space="preserve">(kort och om aktuellt) </t>
    </r>
  </si>
  <si>
    <r>
      <t>Åtgärdsplan risk (finns fler - skriv in alla)</t>
    </r>
    <r>
      <rPr>
        <b/>
        <sz val="9"/>
        <color theme="1"/>
        <rFont val="Calibri"/>
        <family val="2"/>
        <scheme val="minor"/>
      </rPr>
      <t xml:space="preserve">  
</t>
    </r>
    <r>
      <rPr>
        <b/>
        <sz val="8"/>
        <color theme="1"/>
        <rFont val="Calibri"/>
        <family val="2"/>
        <scheme val="minor"/>
      </rPr>
      <t>(tips: genom att trycka in "alt" och enter läggs ny rad till i cellen)</t>
    </r>
  </si>
  <si>
    <t>Övergripande beskrivning av riskanalysens fokusområde samt avgränsningar
(Ex informationstillgång, projekt, verksamhet, etc)</t>
  </si>
  <si>
    <r>
      <t>Klassning</t>
    </r>
    <r>
      <rPr>
        <b/>
        <sz val="8"/>
        <color theme="1"/>
        <rFont val="Arial"/>
        <family val="2"/>
      </rPr>
      <t xml:space="preserve"> </t>
    </r>
    <r>
      <rPr>
        <sz val="8"/>
        <color theme="1"/>
        <rFont val="Arial"/>
        <family val="2"/>
      </rPr>
      <t>(för mer information se 
https://utveckling.sundsvall.se/metoder-och-riktlinjer/instruktioner-for-informationssakerhetsklassning-och-riskanalys)</t>
    </r>
  </si>
  <si>
    <t>Mycket sällan</t>
  </si>
  <si>
    <t>Sällan</t>
  </si>
  <si>
    <t>Regelbundet</t>
  </si>
  <si>
    <t>Ofta</t>
  </si>
  <si>
    <t>Händelsen är okänd eller har inträffat någon enstaka gång.</t>
  </si>
  <si>
    <t>Händelsen har inträffat de senaste 5 åren. Det går inte att utesluta att händelsen kommer att inträffa i den egna verksamheten de närmaste 10 åren.</t>
  </si>
  <si>
    <t xml:space="preserve">Händelsen inträffar årligen. Händelsen har eller har varit nära att inträffa i den egna verksamheten. </t>
  </si>
  <si>
    <t>Händelsen inträffar då och då och har inträffat i den egna verksamheten</t>
  </si>
  <si>
    <t>Riskid</t>
  </si>
  <si>
    <t>Otillgänglig information</t>
  </si>
  <si>
    <r>
      <t>Beskriv nuvarande skydd</t>
    </r>
    <r>
      <rPr>
        <b/>
        <sz val="9"/>
        <color theme="1"/>
        <rFont val="Calibri"/>
        <family val="2"/>
        <scheme val="minor"/>
      </rPr>
      <t xml:space="preserve"> (kort och om aktuellt) </t>
    </r>
  </si>
  <si>
    <t>Information blir otillgänglig på grund av ett strömavbrott hos oss</t>
  </si>
  <si>
    <t xml:space="preserve">Dieselaggregat finns </t>
  </si>
  <si>
    <t>Personberoende</t>
  </si>
  <si>
    <t>Leverantörsberoende</t>
  </si>
  <si>
    <t>Lösenord</t>
  </si>
  <si>
    <t>Vi har ett och samma lösenord till flera olika enheter</t>
  </si>
  <si>
    <t>Åtkomst</t>
  </si>
  <si>
    <t>Alla kommer åt XYZ informationen</t>
  </si>
  <si>
    <t>Nyckelperson</t>
  </si>
  <si>
    <t xml:space="preserve">Nyckelperson med åtkomst till XYZ får avsluta sin anställning i förtid på grund av oegentligheter. </t>
  </si>
  <si>
    <t>Person i fråga kan förvanska eller sprida information XYZ</t>
  </si>
  <si>
    <t xml:space="preserve">Personer som inte ska känna till XYZ får kunskap om den och är brott mot lag. Information kan även försvanskas, medvetet eller omedvetet, och därmed bli inkorrekt. </t>
  </si>
  <si>
    <t xml:space="preserve">Endast 2 personer har tillgång till XYZ och kan XYZW. Dessa individer blir borta under längre tid. </t>
  </si>
  <si>
    <t xml:space="preserve">Verksamheten kommer inte kunna utföra ZYX och därmed kommer QWE inte utföras. Det kommer att ta X timmar för att träna upp ny person med hjälp av befintliga manualer. </t>
  </si>
  <si>
    <t>Så länge dieselaggregat fungerar är konskevensen ingen.</t>
  </si>
  <si>
    <t>Gammal, ej uppdaterad, manual finns</t>
  </si>
  <si>
    <t xml:space="preserve">Underhåll av dieselaggregat är undermåligt eller utförs inte alls. </t>
  </si>
  <si>
    <t>Instruktion om underhåll finns</t>
  </si>
  <si>
    <t xml:space="preserve">Kan resultera i att aggregatet ej fungerar som det ska vid behov vilket gör att verksamheten står still och detta leder till XXYYZZ. </t>
  </si>
  <si>
    <t>-</t>
  </si>
  <si>
    <t>När person byter roll så ändras inte åtkomst</t>
  </si>
  <si>
    <t>Årlig genomgång av behörigheter</t>
  </si>
  <si>
    <t xml:space="preserve">Person kommer åt högt klassad information och verksamheten kan komma att bryta mot lag XYZ i uppemot 12 månader. </t>
  </si>
  <si>
    <r>
      <t xml:space="preserve">Riskexempel - </t>
    </r>
    <r>
      <rPr>
        <b/>
        <sz val="11"/>
        <color theme="1"/>
        <rFont val="Arial"/>
        <family val="2"/>
      </rPr>
      <t xml:space="preserve">OBS! Nedan är enbart meande som exempel för att vara till hjälp för att komma igång med er analys och ska inte tas för verklighet! </t>
    </r>
  </si>
  <si>
    <t>Leverantör av XYZ uppfyller ej de överenskomna SLA:erna</t>
  </si>
  <si>
    <t>Avtal adresserar SLA:er</t>
  </si>
  <si>
    <t xml:space="preserve">Verksamheten kan får ej XYZ i tid och kan därmed inte utföra ZYX. </t>
  </si>
  <si>
    <t>Process finns nedskriven, men saknar stöd i praktiken</t>
  </si>
  <si>
    <r>
      <t xml:space="preserve">På fliken "Risklista" fylls de olika kolumnerna i. Här nedan finner ni vägledning vid bedömning av sannolikhet och konsekvens samt även exempel på risker. 
Bedömningen av sannolikhet och konsekvens för identifierade risker leder till ett riskvärde som i sin tur indikerar en prioritetsordning för eventuella åtgärder. 
Riskvärdet styr även om åtgärdsplaner behöver tas fram: 
  </t>
    </r>
    <r>
      <rPr>
        <b/>
        <sz val="10"/>
        <color theme="1"/>
        <rFont val="Arial"/>
        <family val="2"/>
      </rPr>
      <t>1-2:</t>
    </r>
    <r>
      <rPr>
        <sz val="10"/>
        <color theme="1"/>
        <rFont val="Arial"/>
        <family val="2"/>
      </rPr>
      <t xml:space="preserve"> Inga åtgärder behöver vidtas
  </t>
    </r>
    <r>
      <rPr>
        <b/>
        <sz val="10"/>
        <color theme="1"/>
        <rFont val="Arial"/>
        <family val="2"/>
      </rPr>
      <t>3-6:</t>
    </r>
    <r>
      <rPr>
        <sz val="10"/>
        <color theme="1"/>
        <rFont val="Arial"/>
        <family val="2"/>
      </rPr>
      <t xml:space="preserve"> Behov av åtgärder ska utvärderas
 </t>
    </r>
    <r>
      <rPr>
        <b/>
        <sz val="10"/>
        <color theme="1"/>
        <rFont val="Arial"/>
        <family val="2"/>
      </rPr>
      <t xml:space="preserve"> 8-12:</t>
    </r>
    <r>
      <rPr>
        <sz val="10"/>
        <color theme="1"/>
        <rFont val="Arial"/>
        <family val="2"/>
      </rPr>
      <t xml:space="preserve"> Åtgärder måste vidtas
 </t>
    </r>
    <r>
      <rPr>
        <b/>
        <sz val="10"/>
        <color theme="1"/>
        <rFont val="Arial"/>
        <family val="2"/>
      </rPr>
      <t xml:space="preserve"> 16:</t>
    </r>
    <r>
      <rPr>
        <sz val="10"/>
        <color theme="1"/>
        <rFont val="Arial"/>
        <family val="2"/>
      </rPr>
      <t xml:space="preserve"> Åtgärder måste omedelbart vidtas
Under fliken "PDF Mall" kan ni fylla i risk id numret i den gröna rutan och få ett underlag som går att klippa ut och klistra in i till exempel en powerpoint eller ett worddokument, om behov finns. 
OBS! Ändra inte i kolumner eller flytta om dessa. Om ni inte har behov av dem så hoppa bara över dem eller dölj dem. </t>
    </r>
  </si>
  <si>
    <t>Riskanalys av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</si>
</sst>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scheme val="minor"/>
    </font>
    <font>
      <b/>
      <sz val="11"/>
      <color theme="1"/>
      <name val="Calibri"/>
      <family val="2"/>
      <scheme val="minor"/>
    </font>
    <font>
      <b/>
      <sz val="20"/>
      <color theme="1"/>
      <name val="Calibri"/>
      <family val="2"/>
      <scheme val="minor"/>
    </font>
    <font>
      <b/>
      <sz val="28"/>
      <color rgb="FF767171"/>
      <name val="Calibri Light"/>
      <family val="2"/>
    </font>
    <font>
      <b/>
      <sz val="12"/>
      <color rgb="FF000000"/>
      <name val="Calibri"/>
      <family val="2"/>
      <scheme val="minor"/>
    </font>
    <font>
      <b/>
      <sz val="14"/>
      <color rgb="FF00000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7"/>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sz val="10"/>
      <color theme="1"/>
      <name val="Arial"/>
      <family val="2"/>
    </font>
    <font>
      <sz val="10"/>
      <color theme="1"/>
      <name val="Arial"/>
      <family val="2"/>
    </font>
    <font>
      <sz val="10"/>
      <color rgb="FF000000"/>
      <name val="Arial"/>
      <family val="2"/>
    </font>
    <font>
      <b/>
      <sz val="18"/>
      <color theme="1"/>
      <name val="Calibri"/>
      <family val="2"/>
      <scheme val="minor"/>
    </font>
    <font>
      <b/>
      <sz val="9"/>
      <color theme="1"/>
      <name val="Calibri"/>
      <family val="2"/>
      <scheme val="minor"/>
    </font>
    <font>
      <b/>
      <sz val="12"/>
      <color theme="1"/>
      <name val="Arial"/>
      <family val="2"/>
    </font>
    <font>
      <b/>
      <sz val="8"/>
      <color theme="1"/>
      <name val="Calibri"/>
      <family val="2"/>
      <scheme val="minor"/>
    </font>
    <font>
      <b/>
      <sz val="8"/>
      <color theme="1"/>
      <name val="Arial"/>
      <family val="2"/>
    </font>
    <font>
      <sz val="8"/>
      <color theme="1"/>
      <name val="Arial"/>
      <family val="2"/>
    </font>
    <font>
      <b/>
      <sz val="11"/>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rgb="FFF28D82"/>
        <bgColor indexed="64"/>
      </patternFill>
    </fill>
    <fill>
      <patternFill patternType="solid">
        <fgColor theme="9" tint="0.79998168889431442"/>
        <bgColor indexed="64"/>
      </patternFill>
    </fill>
  </fills>
  <borders count="45">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D3D9DC"/>
      </left>
      <right/>
      <top style="medium">
        <color rgb="FFD3D9DC"/>
      </top>
      <bottom style="medium">
        <color rgb="FFD3D9DC"/>
      </bottom>
      <diagonal/>
    </border>
    <border>
      <left style="thin">
        <color auto="1"/>
      </left>
      <right style="thin">
        <color auto="1"/>
      </right>
      <top/>
      <bottom style="thin">
        <color auto="1"/>
      </bottom>
      <diagonal/>
    </border>
    <border>
      <left style="medium">
        <color rgb="FFD3D9DC"/>
      </left>
      <right/>
      <top/>
      <bottom style="medium">
        <color rgb="FFD3D9DC"/>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style="thin">
        <color theme="1"/>
      </top>
      <bottom style="thick">
        <color auto="1"/>
      </bottom>
      <diagonal/>
    </border>
    <border>
      <left/>
      <right style="thin">
        <color auto="1"/>
      </right>
      <top style="thin">
        <color theme="1"/>
      </top>
      <bottom style="thick">
        <color auto="1"/>
      </bottom>
      <diagonal/>
    </border>
    <border>
      <left style="thin">
        <color auto="1"/>
      </left>
      <right/>
      <top style="thin">
        <color theme="1"/>
      </top>
      <bottom style="thick">
        <color auto="1"/>
      </bottom>
      <diagonal/>
    </border>
    <border>
      <left/>
      <right/>
      <top style="thin">
        <color theme="1"/>
      </top>
      <bottom style="thick">
        <color auto="1"/>
      </bottom>
      <diagonal/>
    </border>
    <border>
      <left/>
      <right/>
      <top/>
      <bottom style="thin">
        <color theme="1"/>
      </bottom>
      <diagonal/>
    </border>
    <border>
      <left style="thin">
        <color auto="1"/>
      </left>
      <right style="thin">
        <color indexed="64"/>
      </right>
      <top style="thick">
        <color auto="1"/>
      </top>
      <bottom/>
      <diagonal/>
    </border>
  </borders>
  <cellStyleXfs count="1">
    <xf numFmtId="0" fontId="0" fillId="0" borderId="0"/>
  </cellStyleXfs>
  <cellXfs count="149">
    <xf numFmtId="0" fontId="0" fillId="0" borderId="0" xfId="0"/>
    <xf numFmtId="0" fontId="2" fillId="0" borderId="0" xfId="0" applyFont="1"/>
    <xf numFmtId="0" fontId="0" fillId="0" borderId="1" xfId="0" applyBorder="1"/>
    <xf numFmtId="0" fontId="0" fillId="0" borderId="1" xfId="0" applyBorder="1" applyAlignment="1">
      <alignment wrapText="1"/>
    </xf>
    <xf numFmtId="0" fontId="0" fillId="0" borderId="3" xfId="0" applyBorder="1"/>
    <xf numFmtId="0" fontId="1" fillId="0" borderId="0" xfId="0" applyFont="1"/>
    <xf numFmtId="0" fontId="0" fillId="0" borderId="2" xfId="0" applyBorder="1" applyAlignment="1">
      <alignment wrapText="1"/>
    </xf>
    <xf numFmtId="0" fontId="0" fillId="0" borderId="7" xfId="0" applyBorder="1"/>
    <xf numFmtId="0" fontId="0" fillId="0" borderId="7" xfId="0" applyBorder="1" applyAlignment="1">
      <alignment wrapText="1"/>
    </xf>
    <xf numFmtId="0" fontId="0" fillId="0" borderId="0" xfId="0" applyAlignment="1">
      <alignment vertical="top" wrapText="1"/>
    </xf>
    <xf numFmtId="0" fontId="6" fillId="0" borderId="0" xfId="0" applyFont="1" applyAlignment="1">
      <alignment vertical="top" wrapText="1"/>
    </xf>
    <xf numFmtId="0" fontId="6" fillId="0" borderId="0" xfId="0" applyFont="1"/>
    <xf numFmtId="0" fontId="4" fillId="0" borderId="0" xfId="0" applyFont="1" applyAlignment="1">
      <alignment vertical="top" wrapText="1" readingOrder="1"/>
    </xf>
    <xf numFmtId="0" fontId="6" fillId="0" borderId="0" xfId="0" applyFont="1" applyAlignment="1">
      <alignment horizontal="center"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0" borderId="0" xfId="0" applyFont="1"/>
    <xf numFmtId="0" fontId="0" fillId="0" borderId="13" xfId="0" applyBorder="1"/>
    <xf numFmtId="0" fontId="0" fillId="0" borderId="14" xfId="0" applyBorder="1"/>
    <xf numFmtId="0" fontId="0" fillId="0" borderId="15" xfId="0" applyBorder="1"/>
    <xf numFmtId="164" fontId="0" fillId="0" borderId="1" xfId="0" applyNumberFormat="1" applyBorder="1" applyAlignment="1">
      <alignment horizontal="center"/>
    </xf>
    <xf numFmtId="0" fontId="0" fillId="2" borderId="7" xfId="0" applyFill="1" applyBorder="1" applyProtection="1">
      <protection locked="0"/>
    </xf>
    <xf numFmtId="0" fontId="0" fillId="3" borderId="0" xfId="0" applyFill="1"/>
    <xf numFmtId="0" fontId="0" fillId="3" borderId="27" xfId="0" applyFill="1" applyBorder="1"/>
    <xf numFmtId="0" fontId="0" fillId="3" borderId="28" xfId="0" applyFill="1" applyBorder="1"/>
    <xf numFmtId="0" fontId="0" fillId="3" borderId="3" xfId="0" applyFill="1" applyBorder="1"/>
    <xf numFmtId="0" fontId="0" fillId="3" borderId="2" xfId="0" applyFill="1" applyBorder="1"/>
    <xf numFmtId="0" fontId="0" fillId="3" borderId="29" xfId="0" applyFill="1" applyBorder="1"/>
    <xf numFmtId="0" fontId="0" fillId="3" borderId="30" xfId="0" applyFill="1" applyBorder="1"/>
    <xf numFmtId="0" fontId="0" fillId="3" borderId="2" xfId="0" applyFill="1" applyBorder="1" applyAlignment="1">
      <alignment vertical="center"/>
    </xf>
    <xf numFmtId="0" fontId="0" fillId="3" borderId="2" xfId="0" applyFill="1" applyBorder="1" applyAlignment="1">
      <alignment horizontal="left" vertical="center" indent="5"/>
    </xf>
    <xf numFmtId="0" fontId="0" fillId="0" borderId="2" xfId="0" applyBorder="1"/>
    <xf numFmtId="0" fontId="1" fillId="3" borderId="2" xfId="0" applyFont="1" applyFill="1" applyBorder="1" applyAlignment="1">
      <alignment vertical="center" wrapText="1"/>
    </xf>
    <xf numFmtId="0" fontId="0" fillId="0" borderId="2" xfId="0" applyBorder="1" applyAlignment="1">
      <alignment horizontal="center" wrapText="1"/>
    </xf>
    <xf numFmtId="0" fontId="0" fillId="4" borderId="0" xfId="0" applyFill="1" applyAlignment="1">
      <alignment horizontal="right"/>
    </xf>
    <xf numFmtId="0" fontId="0" fillId="4" borderId="0" xfId="0" applyFill="1"/>
    <xf numFmtId="0" fontId="0" fillId="3" borderId="0" xfId="0" applyFill="1" applyAlignment="1">
      <alignment horizontal="right"/>
    </xf>
    <xf numFmtId="0" fontId="0" fillId="5" borderId="0" xfId="0" applyFill="1"/>
    <xf numFmtId="0" fontId="10" fillId="0" borderId="5" xfId="0" applyFont="1" applyBorder="1" applyAlignment="1">
      <alignment wrapText="1"/>
    </xf>
    <xf numFmtId="164" fontId="10" fillId="0" borderId="5" xfId="0" applyNumberFormat="1" applyFont="1" applyBorder="1" applyAlignment="1">
      <alignment horizontal="center" wrapText="1"/>
    </xf>
    <xf numFmtId="0" fontId="10" fillId="0" borderId="5" xfId="0" applyFont="1" applyBorder="1" applyAlignment="1">
      <alignment horizontal="left" wrapText="1"/>
    </xf>
    <xf numFmtId="0" fontId="11" fillId="0" borderId="2" xfId="0" applyFont="1" applyBorder="1" applyAlignment="1">
      <alignment horizontal="center" wrapText="1"/>
    </xf>
    <xf numFmtId="0" fontId="11" fillId="0" borderId="2" xfId="0" applyFont="1" applyBorder="1" applyAlignment="1">
      <alignment wrapText="1"/>
    </xf>
    <xf numFmtId="0" fontId="11" fillId="0" borderId="1" xfId="0" applyFont="1" applyBorder="1" applyAlignment="1">
      <alignment wrapText="1"/>
    </xf>
    <xf numFmtId="0" fontId="11" fillId="0" borderId="2" xfId="0" applyFont="1" applyBorder="1" applyAlignment="1">
      <alignment vertical="center" wrapText="1"/>
    </xf>
    <xf numFmtId="0" fontId="11" fillId="0" borderId="7" xfId="0" applyFont="1" applyBorder="1" applyAlignment="1">
      <alignment wrapText="1"/>
    </xf>
    <xf numFmtId="0" fontId="11" fillId="0" borderId="1" xfId="0" applyFont="1" applyBorder="1"/>
    <xf numFmtId="0" fontId="11" fillId="0" borderId="3" xfId="0" applyFont="1" applyBorder="1"/>
    <xf numFmtId="164" fontId="11" fillId="0" borderId="1" xfId="0" applyNumberFormat="1" applyFont="1" applyBorder="1" applyAlignment="1">
      <alignment horizontal="center"/>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0" borderId="1" xfId="0" applyFont="1" applyBorder="1" applyAlignment="1">
      <alignment vertical="center"/>
    </xf>
    <xf numFmtId="0" fontId="11" fillId="0" borderId="3" xfId="0" applyFont="1" applyBorder="1" applyAlignment="1">
      <alignment vertical="center"/>
    </xf>
    <xf numFmtId="164" fontId="11" fillId="0" borderId="1" xfId="0" applyNumberFormat="1" applyFont="1" applyBorder="1" applyAlignment="1">
      <alignment horizontal="center" vertical="center"/>
    </xf>
    <xf numFmtId="0" fontId="0" fillId="0" borderId="0" xfId="0" applyAlignment="1">
      <alignment vertical="center"/>
    </xf>
    <xf numFmtId="0" fontId="11" fillId="0" borderId="7" xfId="0" applyFont="1" applyBorder="1" applyAlignment="1">
      <alignment horizontal="center"/>
    </xf>
    <xf numFmtId="0" fontId="11" fillId="0" borderId="7" xfId="0" applyFont="1" applyBorder="1" applyAlignment="1">
      <alignment horizontal="center" vertical="center"/>
    </xf>
    <xf numFmtId="0" fontId="10" fillId="0" borderId="5" xfId="0" applyFont="1" applyFill="1" applyBorder="1" applyAlignment="1">
      <alignment horizontal="center" wrapText="1"/>
    </xf>
    <xf numFmtId="0" fontId="10" fillId="0" borderId="4" xfId="0" applyFont="1" applyFill="1" applyBorder="1" applyAlignment="1">
      <alignment wrapText="1"/>
    </xf>
    <xf numFmtId="0" fontId="10" fillId="0" borderId="5" xfId="0" applyFont="1" applyFill="1" applyBorder="1" applyAlignment="1">
      <alignment wrapText="1"/>
    </xf>
    <xf numFmtId="0" fontId="10" fillId="0" borderId="5" xfId="0" applyFont="1" applyFill="1" applyBorder="1"/>
    <xf numFmtId="0" fontId="10" fillId="0" borderId="6" xfId="0" applyFont="1" applyFill="1" applyBorder="1"/>
    <xf numFmtId="0" fontId="13" fillId="0" borderId="31" xfId="0" applyFont="1" applyBorder="1" applyAlignment="1">
      <alignment vertical="center" wrapText="1"/>
    </xf>
    <xf numFmtId="0" fontId="13" fillId="0" borderId="18" xfId="0" applyFont="1" applyBorder="1" applyAlignment="1">
      <alignment vertical="center" wrapText="1"/>
    </xf>
    <xf numFmtId="0" fontId="14" fillId="6" borderId="34" xfId="0" applyFont="1" applyFill="1" applyBorder="1" applyAlignment="1">
      <alignment vertical="center" wrapText="1"/>
    </xf>
    <xf numFmtId="0" fontId="15" fillId="6" borderId="36" xfId="0" applyFont="1" applyFill="1" applyBorder="1" applyAlignment="1">
      <alignment vertical="center" wrapText="1"/>
    </xf>
    <xf numFmtId="16" fontId="0" fillId="0" borderId="0" xfId="0" applyNumberFormat="1"/>
    <xf numFmtId="0" fontId="0" fillId="0" borderId="0" xfId="0" applyBorder="1" applyAlignment="1">
      <alignment horizontal="right" vertical="center"/>
    </xf>
    <xf numFmtId="0" fontId="18" fillId="6" borderId="0" xfId="0" applyFont="1" applyFill="1" applyBorder="1" applyAlignment="1">
      <alignment horizontal="left" vertical="center" wrapText="1"/>
    </xf>
    <xf numFmtId="0" fontId="0" fillId="4" borderId="0" xfId="0" applyFill="1" applyAlignment="1">
      <alignment horizontal="right"/>
    </xf>
    <xf numFmtId="0" fontId="5" fillId="0" borderId="16" xfId="0" applyFont="1" applyBorder="1" applyAlignment="1">
      <alignment horizontal="center" vertical="center" wrapText="1" readingOrder="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64" fontId="6" fillId="0" borderId="19"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164" fontId="6" fillId="0" borderId="22"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164" fontId="6" fillId="0" borderId="23" xfId="0" applyNumberFormat="1" applyFont="1" applyBorder="1" applyAlignment="1">
      <alignment horizontal="center" vertical="center" wrapText="1"/>
    </xf>
    <xf numFmtId="164" fontId="6" fillId="0" borderId="24" xfId="0" applyNumberFormat="1" applyFont="1" applyBorder="1" applyAlignment="1">
      <alignment horizontal="center" vertical="center" wrapText="1"/>
    </xf>
    <xf numFmtId="164" fontId="6" fillId="0" borderId="25" xfId="0" applyNumberFormat="1" applyFont="1" applyBorder="1" applyAlignment="1">
      <alignment horizontal="center" vertical="center" wrapText="1"/>
    </xf>
    <xf numFmtId="164" fontId="6" fillId="0" borderId="26" xfId="0" applyNumberFormat="1" applyFont="1" applyBorder="1" applyAlignment="1">
      <alignment horizontal="center" vertical="center"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0" xfId="0" applyFont="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22" xfId="0" applyFont="1" applyBorder="1" applyAlignment="1">
      <alignment vertical="top" wrapText="1"/>
    </xf>
    <xf numFmtId="0" fontId="8" fillId="0" borderId="0" xfId="0" applyFont="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0" fontId="13" fillId="6"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3" fillId="6" borderId="38" xfId="0" applyFont="1" applyFill="1" applyBorder="1" applyAlignment="1">
      <alignment horizontal="left" vertical="center" wrapText="1"/>
    </xf>
    <xf numFmtId="0" fontId="10" fillId="8" borderId="5" xfId="0" applyFont="1" applyFill="1" applyBorder="1" applyAlignment="1">
      <alignment wrapText="1"/>
    </xf>
    <xf numFmtId="0" fontId="14" fillId="0" borderId="0" xfId="0" applyFont="1" applyFill="1" applyBorder="1" applyAlignment="1">
      <alignment vertical="center" wrapText="1"/>
    </xf>
    <xf numFmtId="0" fontId="14" fillId="0" borderId="35"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vertical="center" wrapText="1"/>
    </xf>
    <xf numFmtId="0" fontId="0" fillId="0" borderId="0" xfId="0" applyBorder="1"/>
    <xf numFmtId="0" fontId="10" fillId="0" borderId="39" xfId="0" applyFont="1" applyBorder="1" applyAlignment="1">
      <alignment horizontal="center" wrapText="1"/>
    </xf>
    <xf numFmtId="0" fontId="10" fillId="0" borderId="40" xfId="0" applyFont="1" applyBorder="1" applyAlignment="1">
      <alignment wrapText="1"/>
    </xf>
    <xf numFmtId="0" fontId="10" fillId="0" borderId="39" xfId="0" applyFont="1" applyBorder="1" applyAlignment="1">
      <alignment wrapText="1"/>
    </xf>
    <xf numFmtId="0" fontId="11" fillId="7" borderId="2" xfId="0" applyFont="1" applyFill="1" applyBorder="1" applyAlignment="1">
      <alignment horizontal="center" vertical="center" wrapText="1"/>
    </xf>
    <xf numFmtId="0" fontId="11" fillId="7" borderId="2"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42" xfId="0" applyFont="1" applyBorder="1" applyAlignment="1">
      <alignment horizontal="center" wrapText="1"/>
    </xf>
    <xf numFmtId="0" fontId="10" fillId="0" borderId="0" xfId="0" applyFont="1" applyFill="1" applyBorder="1" applyAlignment="1">
      <alignment wrapText="1"/>
    </xf>
    <xf numFmtId="0" fontId="11" fillId="0" borderId="0" xfId="0" applyFont="1" applyFill="1" applyBorder="1" applyAlignment="1">
      <alignment vertical="center" wrapText="1"/>
    </xf>
    <xf numFmtId="0" fontId="18" fillId="6" borderId="43"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7" borderId="2" xfId="0" applyFont="1" applyFill="1" applyBorder="1" applyAlignment="1">
      <alignment horizontal="center" vertical="center" wrapText="1"/>
    </xf>
    <xf numFmtId="0" fontId="11" fillId="7" borderId="44" xfId="0" applyFont="1" applyFill="1" applyBorder="1" applyAlignment="1">
      <alignment vertical="center" wrapText="1"/>
    </xf>
    <xf numFmtId="0" fontId="16" fillId="9" borderId="0" xfId="0" applyFont="1" applyFill="1" applyAlignment="1">
      <alignment vertical="center"/>
    </xf>
    <xf numFmtId="0" fontId="0" fillId="9" borderId="32" xfId="0" applyFill="1" applyBorder="1" applyAlignment="1">
      <alignment horizontal="center" vertical="center" wrapText="1"/>
    </xf>
    <xf numFmtId="0" fontId="0" fillId="9" borderId="37"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7" xfId="0" applyFill="1" applyBorder="1"/>
    <xf numFmtId="0" fontId="0" fillId="9" borderId="7" xfId="0" applyFill="1" applyBorder="1" applyAlignment="1">
      <alignment horizontal="center" vertical="center"/>
    </xf>
    <xf numFmtId="0" fontId="0" fillId="9" borderId="7" xfId="0" applyFill="1" applyBorder="1" applyAlignment="1">
      <alignment horizontal="center"/>
    </xf>
    <xf numFmtId="0" fontId="0" fillId="9" borderId="7" xfId="0" applyFill="1" applyBorder="1" applyAlignment="1">
      <alignment horizontal="left"/>
    </xf>
  </cellXfs>
  <cellStyles count="1">
    <cellStyle name="Normal" xfId="0" builtinId="0"/>
  </cellStyles>
  <dxfs count="53">
    <dxf>
      <fill>
        <patternFill>
          <bgColor rgb="FFFF6600"/>
        </patternFill>
      </fill>
    </dxf>
    <dxf>
      <fill>
        <patternFill>
          <bgColor rgb="FF92D050"/>
        </patternFill>
      </fill>
    </dxf>
    <dxf>
      <fill>
        <patternFill>
          <bgColor rgb="FFFFC000"/>
        </patternFill>
      </fill>
    </dxf>
    <dxf>
      <font>
        <color theme="0"/>
      </font>
      <fill>
        <patternFill>
          <bgColor rgb="FFC00000"/>
        </patternFill>
      </fill>
    </dxf>
    <dxf>
      <font>
        <color theme="7" tint="-0.499984740745262"/>
      </font>
      <fill>
        <patternFill>
          <bgColor rgb="FFFFC000"/>
        </patternFill>
      </fill>
    </dxf>
    <dxf>
      <font>
        <color rgb="FF006100"/>
      </font>
      <fill>
        <patternFill>
          <bgColor rgb="FFC6EFCE"/>
        </patternFill>
      </fill>
    </dxf>
    <dxf>
      <font>
        <color theme="1" tint="0.24994659260841701"/>
      </font>
      <fill>
        <patternFill>
          <bgColor rgb="FFFF0000"/>
        </patternFill>
      </fill>
    </dxf>
    <dxf>
      <font>
        <color theme="1" tint="4.9989318521683403E-2"/>
      </font>
      <fill>
        <patternFill>
          <bgColor rgb="FFC00000"/>
        </patternFill>
      </fill>
    </dxf>
    <dxf>
      <font>
        <color theme="7" tint="-0.499984740745262"/>
      </font>
      <fill>
        <patternFill>
          <bgColor rgb="FFFFC000"/>
        </patternFill>
      </fill>
    </dxf>
    <dxf>
      <font>
        <color rgb="FF006100"/>
      </font>
      <fill>
        <patternFill>
          <bgColor rgb="FFC6EFCE"/>
        </patternFill>
      </fill>
    </dxf>
    <dxf>
      <font>
        <color theme="1" tint="0.24994659260841701"/>
      </font>
      <fill>
        <patternFill>
          <bgColor rgb="FFFF0000"/>
        </patternFill>
      </fill>
    </dxf>
    <dxf>
      <font>
        <color theme="1" tint="4.9989318521683403E-2"/>
      </font>
      <fill>
        <patternFill>
          <bgColor rgb="FFC00000"/>
        </patternFill>
      </fill>
    </dxf>
    <dxf>
      <font>
        <color theme="7" tint="-0.499984740745262"/>
      </font>
      <fill>
        <patternFill>
          <bgColor rgb="FF00B0F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C00000"/>
        </patternFill>
      </fill>
    </dxf>
    <dxf>
      <font>
        <color theme="7" tint="-0.499984740745262"/>
      </font>
      <fill>
        <patternFill>
          <bgColor rgb="FFFFC000"/>
        </patternFill>
      </fill>
    </dxf>
    <dxf>
      <font>
        <color rgb="FF006100"/>
      </font>
      <fill>
        <patternFill>
          <bgColor rgb="FFC6EFCE"/>
        </patternFill>
      </fill>
    </dxf>
    <dxf>
      <font>
        <color theme="1" tint="0.24994659260841701"/>
      </font>
      <fill>
        <patternFill>
          <bgColor rgb="FFFF0000"/>
        </patternFill>
      </fill>
    </dxf>
    <dxf>
      <font>
        <color theme="1" tint="4.9989318521683403E-2"/>
      </font>
      <fill>
        <patternFill>
          <bgColor rgb="FFC00000"/>
        </patternFill>
      </fill>
    </dxf>
    <dxf>
      <font>
        <color theme="7" tint="-0.499984740745262"/>
      </font>
      <fill>
        <patternFill>
          <bgColor rgb="FFFFC000"/>
        </patternFill>
      </fill>
    </dxf>
    <dxf>
      <font>
        <color rgb="FF006100"/>
      </font>
      <fill>
        <patternFill>
          <bgColor rgb="FFC6EFCE"/>
        </patternFill>
      </fill>
    </dxf>
    <dxf>
      <font>
        <color theme="1" tint="0.24994659260841701"/>
      </font>
      <fill>
        <patternFill>
          <bgColor rgb="FFFF0000"/>
        </patternFill>
      </fill>
    </dxf>
    <dxf>
      <font>
        <color theme="1" tint="4.9989318521683403E-2"/>
      </font>
      <fill>
        <patternFill>
          <bgColor rgb="FFC00000"/>
        </patternFill>
      </fill>
    </dxf>
    <dxf>
      <font>
        <color theme="7" tint="-0.499984740745262"/>
      </font>
      <fill>
        <patternFill>
          <bgColor rgb="FF00B0F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C00000"/>
        </patternFill>
      </fill>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family val="2"/>
        <scheme val="minor"/>
      </font>
      <numFmt numFmtId="164" formatCode="yyyy/mm/dd;@"/>
      <alignment horizontal="center"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u val="none"/>
        <vertAlign val="baseline"/>
        <sz val="10"/>
        <color theme="1"/>
        <name val="Calibri"/>
        <family val="2"/>
        <scheme val="minor"/>
      </font>
      <numFmt numFmtId="164" formatCode="yyyy/mm/dd;@"/>
      <alignment horizontal="center" vertical="bottom" textRotation="0" wrapText="0" indent="0" justifyLastLine="0" shrinkToFit="0" readingOrder="0"/>
      <border diagonalUp="0" diagonalDown="0" outline="0">
        <left style="thin">
          <color auto="1"/>
        </left>
        <right style="thin">
          <color auto="1"/>
        </right>
      </border>
    </dxf>
    <dxf>
      <font>
        <strike val="0"/>
        <outline val="0"/>
        <shadow val="0"/>
        <u val="none"/>
        <vertAlign val="baseline"/>
        <sz val="10"/>
        <color theme="1"/>
        <name val="Calibri"/>
        <family val="2"/>
        <scheme val="minor"/>
      </font>
      <numFmt numFmtId="164" formatCode="yyyy/mm/dd;@"/>
      <alignment horizontal="center" vertical="bottom" textRotation="0" wrapText="0" indent="0" justifyLastLine="0" shrinkToFit="0" readingOrder="0"/>
      <border diagonalUp="0" diagonalDown="0" outline="0">
        <left style="thin">
          <color auto="1"/>
        </left>
        <right style="thin">
          <color auto="1"/>
        </right>
      </border>
    </dxf>
    <dxf>
      <font>
        <strike val="0"/>
        <outline val="0"/>
        <shadow val="0"/>
        <u val="none"/>
        <vertAlign val="baseline"/>
        <sz val="10"/>
        <color theme="1"/>
        <name val="Calibri"/>
        <family val="2"/>
        <scheme val="minor"/>
      </font>
      <border diagonalUp="0" diagonalDown="0" outline="0">
        <left style="thin">
          <color auto="1"/>
        </left>
        <right style="thin">
          <color auto="1"/>
        </right>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border diagonalUp="0" diagonalDown="0" outline="0">
        <left style="thin">
          <color auto="1"/>
        </left>
        <right/>
        <top/>
        <bottom/>
      </border>
    </dxf>
    <dxf>
      <font>
        <strike val="0"/>
        <outline val="0"/>
        <shadow val="0"/>
        <u val="none"/>
        <vertAlign val="baseline"/>
        <sz val="10"/>
        <color theme="1"/>
        <name val="Calibri"/>
        <family val="2"/>
        <scheme val="minor"/>
      </font>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numFmt numFmtId="0" formatCode="General"/>
      <alignment horizont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outline="0">
        <left style="thin">
          <color auto="1"/>
        </left>
        <right style="thin">
          <color auto="1"/>
        </right>
        <top/>
        <bottom/>
      </border>
    </dxf>
    <dxf>
      <alignment horizontal="center" vertical="bottom" textRotation="0" wrapText="1" indent="0" justifyLastLine="0" shrinkToFit="0" readingOrder="0"/>
      <border diagonalUp="0" diagonalDown="0" outline="0">
        <left/>
        <right style="thin">
          <color auto="1"/>
        </right>
        <top/>
        <bottom/>
      </border>
    </dxf>
    <dxf>
      <border diagonalUp="0" diagonalDown="0">
        <left style="thin">
          <color auto="1"/>
        </left>
        <right style="thin">
          <color auto="1"/>
        </right>
        <top/>
        <bottom/>
      </border>
    </dxf>
    <dxf>
      <border>
        <bottom style="thick">
          <color auto="1"/>
        </bottom>
      </border>
    </dxf>
    <dxf>
      <font>
        <b/>
        <i val="0"/>
        <strike val="0"/>
        <condense val="0"/>
        <extend val="0"/>
        <outline val="0"/>
        <shadow val="0"/>
        <u val="none"/>
        <vertAlign val="baseline"/>
        <sz val="12"/>
        <color theme="1"/>
        <name val="Calibri"/>
        <family val="2"/>
        <scheme val="minor"/>
      </font>
      <border diagonalUp="0" diagonalDown="0" outline="0">
        <left style="thin">
          <color auto="1"/>
        </left>
        <right style="thin">
          <color auto="1"/>
        </right>
        <top/>
        <bottom/>
      </border>
    </dxf>
  </dxfs>
  <tableStyles count="0" defaultTableStyle="TableStyleMedium2" defaultPivotStyle="PivotStyleLight16"/>
  <colors>
    <mruColors>
      <color rgb="FFF28D82"/>
      <color rgb="FFFFCC99"/>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286951</xdr:colOff>
      <xdr:row>26</xdr:row>
      <xdr:rowOff>19050</xdr:rowOff>
    </xdr:from>
    <xdr:to>
      <xdr:col>2</xdr:col>
      <xdr:colOff>2219034</xdr:colOff>
      <xdr:row>29</xdr:row>
      <xdr:rowOff>104775</xdr:rowOff>
    </xdr:to>
    <xdr:pic>
      <xdr:nvPicPr>
        <xdr:cNvPr id="2" name="Picture 1">
          <a:extLst>
            <a:ext uri="{FF2B5EF4-FFF2-40B4-BE49-F238E27FC236}">
              <a16:creationId xmlns:a16="http://schemas.microsoft.com/office/drawing/2014/main" id="{B64BA1CE-09F9-4EA7-8C2E-5B8991FD6DEB}"/>
            </a:ext>
          </a:extLst>
        </xdr:cNvPr>
        <xdr:cNvPicPr>
          <a:picLocks noChangeAspect="1"/>
        </xdr:cNvPicPr>
      </xdr:nvPicPr>
      <xdr:blipFill>
        <a:blip xmlns:r="http://schemas.openxmlformats.org/officeDocument/2006/relationships" r:embed="rId1"/>
        <a:stretch>
          <a:fillRect/>
        </a:stretch>
      </xdr:blipFill>
      <xdr:spPr>
        <a:xfrm>
          <a:off x="1506151" y="3448050"/>
          <a:ext cx="1932083" cy="657225"/>
        </a:xfrm>
        <a:prstGeom prst="rect">
          <a:avLst/>
        </a:prstGeom>
      </xdr:spPr>
    </xdr:pic>
    <xdr:clientData/>
  </xdr:twoCellAnchor>
  <xdr:twoCellAnchor editAs="oneCell">
    <xdr:from>
      <xdr:col>2</xdr:col>
      <xdr:colOff>1257300</xdr:colOff>
      <xdr:row>33</xdr:row>
      <xdr:rowOff>133350</xdr:rowOff>
    </xdr:from>
    <xdr:to>
      <xdr:col>2</xdr:col>
      <xdr:colOff>3533490</xdr:colOff>
      <xdr:row>35</xdr:row>
      <xdr:rowOff>85683</xdr:rowOff>
    </xdr:to>
    <xdr:pic>
      <xdr:nvPicPr>
        <xdr:cNvPr id="3" name="Picture 2">
          <a:extLst>
            <a:ext uri="{FF2B5EF4-FFF2-40B4-BE49-F238E27FC236}">
              <a16:creationId xmlns:a16="http://schemas.microsoft.com/office/drawing/2014/main" id="{A765BDCB-8F9D-4C85-8EA7-B109F9D9B37C}"/>
            </a:ext>
          </a:extLst>
        </xdr:cNvPr>
        <xdr:cNvPicPr>
          <a:picLocks noChangeAspect="1"/>
        </xdr:cNvPicPr>
      </xdr:nvPicPr>
      <xdr:blipFill>
        <a:blip xmlns:r="http://schemas.openxmlformats.org/officeDocument/2006/relationships" r:embed="rId2"/>
        <a:stretch>
          <a:fillRect/>
        </a:stretch>
      </xdr:blipFill>
      <xdr:spPr>
        <a:xfrm>
          <a:off x="2476500" y="5657850"/>
          <a:ext cx="2276190" cy="333333"/>
        </a:xfrm>
        <a:prstGeom prst="rect">
          <a:avLst/>
        </a:prstGeom>
      </xdr:spPr>
    </xdr:pic>
    <xdr:clientData/>
  </xdr:twoCellAnchor>
  <xdr:twoCellAnchor editAs="oneCell">
    <xdr:from>
      <xdr:col>2</xdr:col>
      <xdr:colOff>133350</xdr:colOff>
      <xdr:row>15</xdr:row>
      <xdr:rowOff>142875</xdr:rowOff>
    </xdr:from>
    <xdr:to>
      <xdr:col>2</xdr:col>
      <xdr:colOff>1563063</xdr:colOff>
      <xdr:row>18</xdr:row>
      <xdr:rowOff>152400</xdr:rowOff>
    </xdr:to>
    <xdr:pic>
      <xdr:nvPicPr>
        <xdr:cNvPr id="4" name="Picture 3">
          <a:extLst>
            <a:ext uri="{FF2B5EF4-FFF2-40B4-BE49-F238E27FC236}">
              <a16:creationId xmlns:a16="http://schemas.microsoft.com/office/drawing/2014/main" id="{5D440D39-646B-46DC-ADE2-FBA6121326E9}"/>
            </a:ext>
          </a:extLst>
        </xdr:cNvPr>
        <xdr:cNvPicPr>
          <a:picLocks noChangeAspect="1"/>
        </xdr:cNvPicPr>
      </xdr:nvPicPr>
      <xdr:blipFill>
        <a:blip xmlns:r="http://schemas.openxmlformats.org/officeDocument/2006/relationships" r:embed="rId3"/>
        <a:stretch>
          <a:fillRect/>
        </a:stretch>
      </xdr:blipFill>
      <xdr:spPr>
        <a:xfrm>
          <a:off x="1352550" y="3000375"/>
          <a:ext cx="1429713" cy="581025"/>
        </a:xfrm>
        <a:prstGeom prst="rect">
          <a:avLst/>
        </a:prstGeom>
      </xdr:spPr>
    </xdr:pic>
    <xdr:clientData/>
  </xdr:twoCellAnchor>
  <xdr:twoCellAnchor>
    <xdr:from>
      <xdr:col>2</xdr:col>
      <xdr:colOff>1638300</xdr:colOff>
      <xdr:row>18</xdr:row>
      <xdr:rowOff>47625</xdr:rowOff>
    </xdr:from>
    <xdr:to>
      <xdr:col>2</xdr:col>
      <xdr:colOff>2371725</xdr:colOff>
      <xdr:row>18</xdr:row>
      <xdr:rowOff>85725</xdr:rowOff>
    </xdr:to>
    <xdr:cxnSp macro="">
      <xdr:nvCxnSpPr>
        <xdr:cNvPr id="7" name="Straight Arrow Connector 6">
          <a:extLst>
            <a:ext uri="{FF2B5EF4-FFF2-40B4-BE49-F238E27FC236}">
              <a16:creationId xmlns:a16="http://schemas.microsoft.com/office/drawing/2014/main" id="{8CF6DD67-0728-4DB2-BF20-2A84268ED2E4}"/>
            </a:ext>
          </a:extLst>
        </xdr:cNvPr>
        <xdr:cNvCxnSpPr/>
      </xdr:nvCxnSpPr>
      <xdr:spPr>
        <a:xfrm flipH="1" flipV="1">
          <a:off x="2857500" y="3476625"/>
          <a:ext cx="733425"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1609725</xdr:colOff>
      <xdr:row>16</xdr:row>
      <xdr:rowOff>133350</xdr:rowOff>
    </xdr:from>
    <xdr:to>
      <xdr:col>2</xdr:col>
      <xdr:colOff>2333625</xdr:colOff>
      <xdr:row>16</xdr:row>
      <xdr:rowOff>133352</xdr:rowOff>
    </xdr:to>
    <xdr:cxnSp macro="">
      <xdr:nvCxnSpPr>
        <xdr:cNvPr id="9" name="Connector: Elbow 8">
          <a:extLst>
            <a:ext uri="{FF2B5EF4-FFF2-40B4-BE49-F238E27FC236}">
              <a16:creationId xmlns:a16="http://schemas.microsoft.com/office/drawing/2014/main" id="{5C90855B-05D8-4A51-B476-4C1D1C7D8F59}"/>
            </a:ext>
          </a:extLst>
        </xdr:cNvPr>
        <xdr:cNvCxnSpPr/>
      </xdr:nvCxnSpPr>
      <xdr:spPr>
        <a:xfrm rot="10800000">
          <a:off x="2828925" y="3181350"/>
          <a:ext cx="723900" cy="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68035</xdr:colOff>
      <xdr:row>15</xdr:row>
      <xdr:rowOff>27214</xdr:rowOff>
    </xdr:from>
    <xdr:to>
      <xdr:col>32</xdr:col>
      <xdr:colOff>511552</xdr:colOff>
      <xdr:row>17</xdr:row>
      <xdr:rowOff>69642</xdr:rowOff>
    </xdr:to>
    <xdr:sp macro="" textlink="">
      <xdr:nvSpPr>
        <xdr:cNvPr id="3" name="Ellips 2">
          <a:extLst>
            <a:ext uri="{FF2B5EF4-FFF2-40B4-BE49-F238E27FC236}">
              <a16:creationId xmlns:a16="http://schemas.microsoft.com/office/drawing/2014/main" id="{BC4E0EB6-40CC-4605-8C6F-3DE27DC6D313}"/>
            </a:ext>
          </a:extLst>
        </xdr:cNvPr>
        <xdr:cNvSpPr/>
      </xdr:nvSpPr>
      <xdr:spPr>
        <a:xfrm>
          <a:off x="15770678" y="3347357"/>
          <a:ext cx="443517" cy="437035"/>
        </a:xfrm>
        <a:prstGeom prst="ellipse">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sv-SE" sz="1800"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32</xdr:col>
      <xdr:colOff>95249</xdr:colOff>
      <xdr:row>19</xdr:row>
      <xdr:rowOff>68035</xdr:rowOff>
    </xdr:from>
    <xdr:to>
      <xdr:col>32</xdr:col>
      <xdr:colOff>538766</xdr:colOff>
      <xdr:row>21</xdr:row>
      <xdr:rowOff>119988</xdr:rowOff>
    </xdr:to>
    <xdr:sp macro="" textlink="">
      <xdr:nvSpPr>
        <xdr:cNvPr id="4" name="Ellips 3">
          <a:extLst>
            <a:ext uri="{FF2B5EF4-FFF2-40B4-BE49-F238E27FC236}">
              <a16:creationId xmlns:a16="http://schemas.microsoft.com/office/drawing/2014/main" id="{2760ACB3-BDAD-4A31-A178-B814E04C526D}"/>
            </a:ext>
          </a:extLst>
        </xdr:cNvPr>
        <xdr:cNvSpPr/>
      </xdr:nvSpPr>
      <xdr:spPr>
        <a:xfrm>
          <a:off x="15797892" y="4218214"/>
          <a:ext cx="443517" cy="432953"/>
        </a:xfrm>
        <a:prstGeom prst="ellipse">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sv-SE" sz="1800"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32</xdr:col>
      <xdr:colOff>95249</xdr:colOff>
      <xdr:row>23</xdr:row>
      <xdr:rowOff>13607</xdr:rowOff>
    </xdr:from>
    <xdr:to>
      <xdr:col>32</xdr:col>
      <xdr:colOff>538766</xdr:colOff>
      <xdr:row>25</xdr:row>
      <xdr:rowOff>65560</xdr:rowOff>
    </xdr:to>
    <xdr:sp macro="" textlink="">
      <xdr:nvSpPr>
        <xdr:cNvPr id="5" name="Ellips 4">
          <a:extLst>
            <a:ext uri="{FF2B5EF4-FFF2-40B4-BE49-F238E27FC236}">
              <a16:creationId xmlns:a16="http://schemas.microsoft.com/office/drawing/2014/main" id="{3C066509-9292-46D7-A37F-5377BCF61F7C}"/>
            </a:ext>
          </a:extLst>
        </xdr:cNvPr>
        <xdr:cNvSpPr/>
      </xdr:nvSpPr>
      <xdr:spPr>
        <a:xfrm>
          <a:off x="15797892" y="4925786"/>
          <a:ext cx="443517" cy="432953"/>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sv-SE" sz="1800"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twoCellAnchor>
    <xdr:from>
      <xdr:col>32</xdr:col>
      <xdr:colOff>95249</xdr:colOff>
      <xdr:row>28</xdr:row>
      <xdr:rowOff>0</xdr:rowOff>
    </xdr:from>
    <xdr:to>
      <xdr:col>32</xdr:col>
      <xdr:colOff>538766</xdr:colOff>
      <xdr:row>30</xdr:row>
      <xdr:rowOff>51953</xdr:rowOff>
    </xdr:to>
    <xdr:sp macro="" textlink="">
      <xdr:nvSpPr>
        <xdr:cNvPr id="6" name="Ellips 5">
          <a:extLst>
            <a:ext uri="{FF2B5EF4-FFF2-40B4-BE49-F238E27FC236}">
              <a16:creationId xmlns:a16="http://schemas.microsoft.com/office/drawing/2014/main" id="{67BF0839-2D00-4EB8-A5A2-B6012D0441F7}"/>
            </a:ext>
          </a:extLst>
        </xdr:cNvPr>
        <xdr:cNvSpPr/>
      </xdr:nvSpPr>
      <xdr:spPr>
        <a:xfrm>
          <a:off x="15797892" y="5864679"/>
          <a:ext cx="443517" cy="432953"/>
        </a:xfrm>
        <a:prstGeom prst="ellipse">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sv-SE" sz="1800" b="0" i="0" u="none" strike="noStrike" kern="1200" cap="none" spc="0" normalizeH="0" baseline="0">
            <a:ln>
              <a:noFill/>
            </a:ln>
            <a:solidFill>
              <a:prstClr val="white"/>
            </a:solidFill>
            <a:effectLst/>
            <a:uLnTx/>
            <a:uFillTx/>
            <a:latin typeface="Calibri" panose="020F0502020204030204"/>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A6DA10-848E-4C71-9781-10888D0F8CFE}" name="Tabell2" displayName="Tabell2" ref="A1:T48" totalsRowShown="0" headerRowDxfId="52" headerRowBorderDxfId="51" tableBorderDxfId="50">
  <sortState xmlns:xlrd2="http://schemas.microsoft.com/office/spreadsheetml/2017/richdata2" ref="A2:R48">
    <sortCondition ref="K1:K48"/>
  </sortState>
  <tableColumns count="20">
    <tableColumn id="15" xr3:uid="{F6D41E4C-D008-4B4F-B93E-F148AB1C0A4E}" name="Riskid" dataDxfId="49"/>
    <tableColumn id="11" xr3:uid="{0F2F3441-9637-466E-9059-78EBB9AF785B}" name="Risk (rubrik)" dataDxfId="48"/>
    <tableColumn id="1" xr3:uid="{35C78A0D-D7B2-4EEF-B9EE-282C8BC52C98}" name="Risk" dataDxfId="47"/>
    <tableColumn id="3" xr3:uid="{D9C5199E-0910-4DAE-BDE4-B66B113CF6D2}" name="Beskrivning riskhändelse" dataDxfId="46"/>
    <tableColumn id="24" xr3:uid="{2B575E56-72BD-4B67-B2E5-CA1537CA0640}" name="Beskriv nuvarande skydd (kort och om aktuellt) " dataDxfId="33"/>
    <tableColumn id="16" xr3:uid="{2990AE31-6CEB-43B5-89E0-5C3D6A1C2466}" name="Beskriv konsekvensen om risk inträffar" dataDxfId="45"/>
    <tableColumn id="19" xr3:uid="{077D1F96-065D-4051-B0B1-4A8377B344D9}" name="Riskägare" dataDxfId="44"/>
    <tableColumn id="8" xr3:uid="{B0DF9343-3C43-4416-8CDE-1BED1595A56A}" name="Riskkategori" dataDxfId="43"/>
    <tableColumn id="10" xr3:uid="{8C783359-7250-4669-800B-C36E31945B9F}" name="Sannolikhet" dataDxfId="42"/>
    <tableColumn id="9" xr3:uid="{9D68CEF3-9AAD-4576-872F-22A93BFC18E4}" name="Konsekvens" dataDxfId="41"/>
    <tableColumn id="4" xr3:uid="{0B6F3355-91A1-4022-8CF0-067FAACA36C4}" name="Riskvärde (skriv ej i denna kolumn)" dataDxfId="40">
      <calculatedColumnFormula>IFERROR(VLOOKUP(I2,'Risk info'!$M$2:$N$6,2,FALSE) * VLOOKUP(J2,'Risk info'!$P$2:$Q$6,2,FALSE),"")</calculatedColumnFormula>
    </tableColumn>
    <tableColumn id="5" xr3:uid="{9007061A-EB5E-41B9-A331-D593EBB4D50F}" name="RiskStatus" dataDxfId="39"/>
    <tableColumn id="7" xr3:uid="{C8EA1B6F-E120-4231-8CB7-EA2BD66AD426}" name="Risk Progress" dataDxfId="38"/>
    <tableColumn id="6" xr3:uid="{8016EE75-1A6F-4EC7-BECC-326177F34E73}" name="Åtgärdsplan risk (finns fler - skriv in alla)  _x000a_(tips: genom att trycka in &quot;alt&quot; och enter läggs ny rad till i cellen)" dataDxfId="37"/>
    <tableColumn id="12" xr3:uid="{857ECA07-6619-4F00-9A9B-6C26B0135B49}" name="Kostnad för åtgärd _x000a_(kr och/eller timmar)" dataDxfId="36"/>
    <tableColumn id="13" xr3:uid="{8E4BF581-39CB-44AC-A7C1-A5EF598613A7}" name="Risk identifierad (Datum) " dataDxfId="32"/>
    <tableColumn id="14" xr3:uid="{0A672E00-88ED-42A0-B954-3CDC2041C875}" name="Risk planerad att vara åtgärdad (Datum) " dataDxfId="35"/>
    <tableColumn id="17" xr3:uid="{E3A58C12-12B0-4363-89B3-8DFF923CA22E}" name="Risk åtgärdad (Datum) " dataDxfId="34"/>
    <tableColumn id="25" xr3:uid="{391DF362-5FFB-41FD-B273-CB2F74DD5254}" name="Sannolikhet efter åtgärd" dataDxfId="31"/>
    <tableColumn id="26" xr3:uid="{EB74A496-5F93-4169-8349-A08D0F877650}" name="Konsekvens efter åtgärd" dataDxfId="30"/>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CBD88-A4DE-4DDF-97FE-FD8E171265B4}">
  <dimension ref="A1:AN49"/>
  <sheetViews>
    <sheetView workbookViewId="0">
      <selection activeCell="C28" sqref="C28"/>
    </sheetView>
  </sheetViews>
  <sheetFormatPr defaultRowHeight="15" x14ac:dyDescent="0.25"/>
  <cols>
    <col min="3" max="3" width="119.42578125" customWidth="1"/>
  </cols>
  <sheetData>
    <row r="1" spans="1:40"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spans="1:40"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row>
    <row r="3" spans="1:40" x14ac:dyDescent="0.25">
      <c r="A3" s="25"/>
      <c r="B3" s="26"/>
      <c r="C3" s="27"/>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40" x14ac:dyDescent="0.25">
      <c r="A4" s="25"/>
      <c r="B4" s="28"/>
      <c r="C4" s="35" t="s">
        <v>0</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40" x14ac:dyDescent="0.25">
      <c r="A5" s="25"/>
      <c r="B5" s="28"/>
      <c r="C5" s="32" t="s">
        <v>1</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1:40" x14ac:dyDescent="0.25">
      <c r="A6" s="25"/>
      <c r="B6" s="28"/>
      <c r="C6" s="33" t="s">
        <v>2</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row>
    <row r="7" spans="1:40" x14ac:dyDescent="0.25">
      <c r="A7" s="25"/>
      <c r="B7" s="28"/>
      <c r="C7" s="33" t="s">
        <v>3</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row>
    <row r="8" spans="1:40" x14ac:dyDescent="0.25">
      <c r="A8" s="25"/>
      <c r="B8" s="28"/>
      <c r="C8" s="33" t="s">
        <v>4</v>
      </c>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row>
    <row r="9" spans="1:40" x14ac:dyDescent="0.25">
      <c r="A9" s="25"/>
      <c r="B9" s="28"/>
      <c r="C9" s="33" t="s">
        <v>5</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0" x14ac:dyDescent="0.25">
      <c r="A10" s="25"/>
      <c r="B10" s="28"/>
      <c r="C10" s="32" t="s">
        <v>6</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1:40" x14ac:dyDescent="0.25">
      <c r="A11" s="25"/>
      <c r="B11" s="28"/>
      <c r="C11" s="29"/>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0" x14ac:dyDescent="0.25">
      <c r="A12" s="25"/>
      <c r="B12" s="28"/>
      <c r="C12" s="29" t="s">
        <v>7</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x14ac:dyDescent="0.25">
      <c r="A13" s="25"/>
      <c r="B13" s="28"/>
      <c r="C13" s="29" t="s">
        <v>8</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row>
    <row r="14" spans="1:40" x14ac:dyDescent="0.25">
      <c r="A14" s="25"/>
      <c r="B14" s="28"/>
      <c r="C14" s="29" t="s">
        <v>9</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x14ac:dyDescent="0.25">
      <c r="A15" s="25"/>
      <c r="B15" s="28"/>
      <c r="C15" s="29"/>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row>
    <row r="16" spans="1:40" x14ac:dyDescent="0.25">
      <c r="A16" s="25"/>
      <c r="B16" s="28"/>
      <c r="C16" s="3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row>
    <row r="17" spans="1:40" x14ac:dyDescent="0.25">
      <c r="A17" s="25"/>
      <c r="B17" s="28"/>
      <c r="C17" s="29" t="s">
        <v>10</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spans="1:40" x14ac:dyDescent="0.25">
      <c r="A18" s="25"/>
      <c r="B18" s="28"/>
      <c r="C18" s="29" t="s">
        <v>11</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row>
    <row r="19" spans="1:40" x14ac:dyDescent="0.25">
      <c r="A19" s="25"/>
      <c r="B19" s="28"/>
      <c r="C19" s="29" t="s">
        <v>12</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row>
    <row r="20" spans="1:40" x14ac:dyDescent="0.25">
      <c r="A20" s="25"/>
      <c r="B20" s="28"/>
      <c r="C20" s="29" t="s">
        <v>13</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1:40" x14ac:dyDescent="0.25">
      <c r="A21" s="25"/>
      <c r="B21" s="28"/>
      <c r="C21" s="2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1:40" x14ac:dyDescent="0.25">
      <c r="A22" s="25"/>
      <c r="B22" s="28"/>
      <c r="C22" s="34"/>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1:40" x14ac:dyDescent="0.25">
      <c r="A23" s="25"/>
      <c r="B23" s="28"/>
      <c r="C23" s="29" t="s">
        <v>14</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row>
    <row r="24" spans="1:40" x14ac:dyDescent="0.25">
      <c r="A24" s="25"/>
      <c r="B24" s="28"/>
      <c r="C24" s="29" t="s">
        <v>15</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row>
    <row r="25" spans="1:40" x14ac:dyDescent="0.25">
      <c r="A25" s="25"/>
      <c r="B25" s="28"/>
      <c r="C25" s="29"/>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row>
    <row r="26" spans="1:40" x14ac:dyDescent="0.25">
      <c r="A26" s="25"/>
      <c r="B26" s="28"/>
      <c r="C26" s="29" t="s">
        <v>16</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x14ac:dyDescent="0.25">
      <c r="A27" s="25"/>
      <c r="B27" s="28"/>
      <c r="C27" s="29"/>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row>
    <row r="28" spans="1:40" x14ac:dyDescent="0.25">
      <c r="A28" s="25"/>
      <c r="B28" s="28"/>
      <c r="C28" s="29"/>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1:40" x14ac:dyDescent="0.25">
      <c r="A29" s="25"/>
      <c r="B29" s="28"/>
      <c r="C29" s="29"/>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row>
    <row r="30" spans="1:40" x14ac:dyDescent="0.25">
      <c r="A30" s="25"/>
      <c r="B30" s="28"/>
      <c r="C30" s="29"/>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row>
    <row r="31" spans="1:40" x14ac:dyDescent="0.25">
      <c r="A31" s="25"/>
      <c r="B31" s="28"/>
      <c r="C31" s="29" t="s">
        <v>17</v>
      </c>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row>
    <row r="32" spans="1:40" x14ac:dyDescent="0.25">
      <c r="A32" s="25"/>
      <c r="B32" s="28"/>
      <c r="C32" s="29" t="s">
        <v>18</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pans="1:40" x14ac:dyDescent="0.25">
      <c r="A33" s="25"/>
      <c r="B33" s="28"/>
      <c r="C33" s="29" t="s">
        <v>19</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row>
    <row r="34" spans="1:40" x14ac:dyDescent="0.25">
      <c r="A34" s="25"/>
      <c r="B34" s="28"/>
      <c r="C34" s="29"/>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row>
    <row r="35" spans="1:40" x14ac:dyDescent="0.25">
      <c r="A35" s="25"/>
      <c r="B35" s="28"/>
      <c r="C35" s="29" t="s">
        <v>20</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row>
    <row r="36" spans="1:40" x14ac:dyDescent="0.25">
      <c r="A36" s="25"/>
      <c r="B36" s="28"/>
      <c r="C36" s="2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row>
    <row r="37" spans="1:40" x14ac:dyDescent="0.25">
      <c r="A37" s="25"/>
      <c r="B37" s="28"/>
      <c r="C37" s="29" t="s">
        <v>21</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row>
    <row r="38" spans="1:40" x14ac:dyDescent="0.25">
      <c r="A38" s="25"/>
      <c r="B38" s="30"/>
      <c r="C38" s="3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row>
    <row r="39" spans="1:40"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1:40"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row>
    <row r="41" spans="1:40"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row>
    <row r="42" spans="1:40"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row>
    <row r="43" spans="1:40"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row>
    <row r="44" spans="1:40"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row>
    <row r="45" spans="1:40"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row>
    <row r="46" spans="1:40"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row>
    <row r="47" spans="1:40"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row>
    <row r="48" spans="1:40"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row>
    <row r="49" spans="1:40"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DFFD-5DB3-4B0D-82DA-D553BAC1774E}">
  <dimension ref="B1:I31"/>
  <sheetViews>
    <sheetView showGridLines="0" tabSelected="1" zoomScale="110" zoomScaleNormal="110" workbookViewId="0">
      <selection activeCell="C7" sqref="C7"/>
    </sheetView>
  </sheetViews>
  <sheetFormatPr defaultRowHeight="15" x14ac:dyDescent="0.25"/>
  <cols>
    <col min="2" max="2" width="42.140625" customWidth="1"/>
    <col min="3" max="3" width="43.5703125" customWidth="1"/>
    <col min="6" max="6" width="15.42578125" customWidth="1"/>
    <col min="7" max="7" width="6.140625" customWidth="1"/>
    <col min="8" max="8" width="24" customWidth="1"/>
    <col min="9" max="9" width="47.85546875" customWidth="1"/>
  </cols>
  <sheetData>
    <row r="1" spans="2:9" ht="54" customHeight="1" x14ac:dyDescent="0.25">
      <c r="B1" s="141" t="s">
        <v>167</v>
      </c>
    </row>
    <row r="3" spans="2:9" ht="45" customHeight="1" x14ac:dyDescent="0.25">
      <c r="B3" s="116" t="s">
        <v>125</v>
      </c>
      <c r="C3" s="116"/>
      <c r="D3" s="116"/>
      <c r="E3" s="116"/>
      <c r="F3" s="116"/>
      <c r="G3" s="116"/>
      <c r="H3" s="116"/>
      <c r="I3" s="116"/>
    </row>
    <row r="4" spans="2:9" ht="88.5" customHeight="1" x14ac:dyDescent="0.25">
      <c r="B4" s="142"/>
      <c r="C4" s="143"/>
      <c r="D4" s="143"/>
      <c r="E4" s="143"/>
      <c r="F4" s="143"/>
      <c r="G4" s="143"/>
      <c r="H4" s="143"/>
      <c r="I4" s="144"/>
    </row>
    <row r="6" spans="2:9" ht="16.5" customHeight="1" x14ac:dyDescent="0.25"/>
    <row r="8" spans="2:9" ht="24" customHeight="1" x14ac:dyDescent="0.25">
      <c r="B8" s="114" t="s">
        <v>81</v>
      </c>
      <c r="C8" s="114"/>
      <c r="E8" s="118"/>
      <c r="F8" s="114" t="s">
        <v>126</v>
      </c>
      <c r="G8" s="114"/>
      <c r="H8" s="114"/>
      <c r="I8" s="114"/>
    </row>
    <row r="9" spans="2:9" x14ac:dyDescent="0.25">
      <c r="B9" s="5" t="s">
        <v>82</v>
      </c>
      <c r="C9" s="5" t="s">
        <v>83</v>
      </c>
      <c r="G9" s="71"/>
      <c r="H9" t="s">
        <v>100</v>
      </c>
    </row>
    <row r="10" spans="2:9" x14ac:dyDescent="0.25">
      <c r="B10" s="145"/>
      <c r="C10" s="145"/>
      <c r="F10" s="72" t="s">
        <v>49</v>
      </c>
      <c r="G10" s="146"/>
      <c r="H10" s="147"/>
      <c r="I10" s="147"/>
    </row>
    <row r="11" spans="2:9" ht="16.5" customHeight="1" x14ac:dyDescent="0.25">
      <c r="B11" s="145"/>
      <c r="C11" s="145"/>
      <c r="F11" s="72" t="s">
        <v>51</v>
      </c>
      <c r="G11" s="146"/>
      <c r="H11" s="147"/>
      <c r="I11" s="147"/>
    </row>
    <row r="12" spans="2:9" x14ac:dyDescent="0.25">
      <c r="B12" s="145"/>
      <c r="C12" s="145"/>
      <c r="F12" s="72" t="s">
        <v>99</v>
      </c>
      <c r="G12" s="146"/>
      <c r="H12" s="147"/>
      <c r="I12" s="147"/>
    </row>
    <row r="13" spans="2:9" x14ac:dyDescent="0.25">
      <c r="B13" s="145"/>
      <c r="C13" s="145"/>
    </row>
    <row r="14" spans="2:9" x14ac:dyDescent="0.25">
      <c r="B14" s="145"/>
      <c r="C14" s="145"/>
    </row>
    <row r="15" spans="2:9" ht="15" customHeight="1" x14ac:dyDescent="0.25">
      <c r="B15" s="145"/>
      <c r="C15" s="145"/>
    </row>
    <row r="16" spans="2:9" x14ac:dyDescent="0.25">
      <c r="B16" s="145"/>
      <c r="C16" s="145"/>
    </row>
    <row r="17" spans="2:3" x14ac:dyDescent="0.25">
      <c r="B17" s="145"/>
      <c r="C17" s="145"/>
    </row>
    <row r="18" spans="2:3" x14ac:dyDescent="0.25">
      <c r="B18" s="145"/>
      <c r="C18" s="145"/>
    </row>
    <row r="19" spans="2:3" ht="15.75" customHeight="1" x14ac:dyDescent="0.25">
      <c r="B19" s="145"/>
      <c r="C19" s="145"/>
    </row>
    <row r="20" spans="2:3" x14ac:dyDescent="0.25">
      <c r="B20" s="145"/>
      <c r="C20" s="145"/>
    </row>
    <row r="21" spans="2:3" ht="15" customHeight="1" x14ac:dyDescent="0.25"/>
    <row r="23" spans="2:3" ht="15.75" thickBot="1" x14ac:dyDescent="0.3"/>
    <row r="24" spans="2:3" ht="25.5" customHeight="1" thickBot="1" x14ac:dyDescent="0.3">
      <c r="B24" s="69" t="s">
        <v>84</v>
      </c>
      <c r="C24" s="148"/>
    </row>
    <row r="25" spans="2:3" ht="25.5" customHeight="1" thickBot="1" x14ac:dyDescent="0.3">
      <c r="B25" s="70" t="s">
        <v>85</v>
      </c>
      <c r="C25" s="148"/>
    </row>
    <row r="26" spans="2:3" ht="25.5" customHeight="1" thickBot="1" x14ac:dyDescent="0.3">
      <c r="B26" s="70" t="s">
        <v>86</v>
      </c>
      <c r="C26" s="148"/>
    </row>
    <row r="27" spans="2:3" ht="25.5" customHeight="1" thickBot="1" x14ac:dyDescent="0.3">
      <c r="B27" s="70" t="s">
        <v>87</v>
      </c>
      <c r="C27" s="148"/>
    </row>
    <row r="28" spans="2:3" ht="25.5" customHeight="1" thickBot="1" x14ac:dyDescent="0.3">
      <c r="B28" s="70" t="s">
        <v>88</v>
      </c>
      <c r="C28" s="148"/>
    </row>
    <row r="29" spans="2:3" ht="25.5" customHeight="1" thickBot="1" x14ac:dyDescent="0.3">
      <c r="B29" s="70" t="s">
        <v>89</v>
      </c>
      <c r="C29" s="148"/>
    </row>
    <row r="30" spans="2:3" ht="25.5" customHeight="1" thickBot="1" x14ac:dyDescent="0.3">
      <c r="B30" s="70" t="s">
        <v>90</v>
      </c>
      <c r="C30" s="148"/>
    </row>
    <row r="31" spans="2:3" ht="25.5" customHeight="1" thickBot="1" x14ac:dyDescent="0.3">
      <c r="B31" s="70" t="s">
        <v>91</v>
      </c>
      <c r="C31" s="148"/>
    </row>
  </sheetData>
  <mergeCells count="7">
    <mergeCell ref="B3:I3"/>
    <mergeCell ref="F8:I8"/>
    <mergeCell ref="B8:C8"/>
    <mergeCell ref="H10:I10"/>
    <mergeCell ref="H11:I11"/>
    <mergeCell ref="H12:I12"/>
    <mergeCell ref="B4:I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0457-4BEC-4F41-83EA-57B2019E2DE1}">
  <dimension ref="B1:H27"/>
  <sheetViews>
    <sheetView showGridLines="0" workbookViewId="0">
      <selection activeCell="C7" sqref="C7"/>
    </sheetView>
  </sheetViews>
  <sheetFormatPr defaultRowHeight="15" x14ac:dyDescent="0.25"/>
  <cols>
    <col min="2" max="2" width="24.28515625" customWidth="1"/>
    <col min="3" max="3" width="69.85546875" customWidth="1"/>
    <col min="4" max="4" width="9.140625" customWidth="1"/>
    <col min="6" max="6" width="20.7109375" customWidth="1"/>
    <col min="7" max="7" width="94.85546875" customWidth="1"/>
  </cols>
  <sheetData>
    <row r="1" spans="2:7" x14ac:dyDescent="0.25">
      <c r="B1" s="73" t="s">
        <v>80</v>
      </c>
      <c r="C1" s="73"/>
      <c r="D1" s="73"/>
      <c r="E1" s="73"/>
      <c r="F1" s="73"/>
    </row>
    <row r="2" spans="2:7" x14ac:dyDescent="0.25">
      <c r="B2" s="73"/>
      <c r="C2" s="73"/>
      <c r="D2" s="73"/>
      <c r="E2" s="73"/>
      <c r="F2" s="73"/>
    </row>
    <row r="3" spans="2:7" ht="19.5" customHeight="1" x14ac:dyDescent="0.25">
      <c r="B3" s="115" t="s">
        <v>166</v>
      </c>
      <c r="C3" s="115"/>
      <c r="D3" s="115"/>
      <c r="E3" s="115"/>
      <c r="F3" s="115"/>
    </row>
    <row r="4" spans="2:7" x14ac:dyDescent="0.25">
      <c r="B4" s="115"/>
      <c r="C4" s="115"/>
      <c r="D4" s="115"/>
      <c r="E4" s="115"/>
      <c r="F4" s="115"/>
    </row>
    <row r="5" spans="2:7" ht="147.75" customHeight="1" x14ac:dyDescent="0.25">
      <c r="B5" s="115"/>
      <c r="C5" s="115"/>
      <c r="D5" s="115"/>
      <c r="E5" s="115"/>
      <c r="F5" s="115"/>
    </row>
    <row r="7" spans="2:7" x14ac:dyDescent="0.25">
      <c r="B7" t="s">
        <v>42</v>
      </c>
    </row>
    <row r="8" spans="2:7" ht="15.75" thickBot="1" x14ac:dyDescent="0.3"/>
    <row r="9" spans="2:7" ht="29.25" customHeight="1" thickBot="1" x14ac:dyDescent="0.3">
      <c r="B9" s="67" t="s">
        <v>70</v>
      </c>
      <c r="C9" s="68" t="s">
        <v>71</v>
      </c>
      <c r="F9" s="67" t="s">
        <v>43</v>
      </c>
      <c r="G9" s="68" t="s">
        <v>71</v>
      </c>
    </row>
    <row r="10" spans="2:7" ht="57.75" customHeight="1" x14ac:dyDescent="0.25">
      <c r="B10" s="119" t="s">
        <v>72</v>
      </c>
      <c r="C10" s="119" t="s">
        <v>73</v>
      </c>
      <c r="F10" s="119" t="s">
        <v>130</v>
      </c>
      <c r="G10" s="119" t="s">
        <v>134</v>
      </c>
    </row>
    <row r="11" spans="2:7" ht="57.75" customHeight="1" x14ac:dyDescent="0.25">
      <c r="B11" s="120" t="s">
        <v>74</v>
      </c>
      <c r="C11" s="120" t="s">
        <v>75</v>
      </c>
      <c r="F11" s="120" t="s">
        <v>129</v>
      </c>
      <c r="G11" s="120" t="s">
        <v>133</v>
      </c>
    </row>
    <row r="12" spans="2:7" ht="57.75" customHeight="1" x14ac:dyDescent="0.25">
      <c r="B12" s="120" t="s">
        <v>76</v>
      </c>
      <c r="C12" s="120" t="s">
        <v>77</v>
      </c>
      <c r="F12" s="120" t="s">
        <v>128</v>
      </c>
      <c r="G12" s="120" t="s">
        <v>132</v>
      </c>
    </row>
    <row r="13" spans="2:7" ht="57.75" customHeight="1" x14ac:dyDescent="0.25">
      <c r="B13" s="120" t="s">
        <v>78</v>
      </c>
      <c r="C13" s="120" t="s">
        <v>79</v>
      </c>
      <c r="F13" s="120" t="s">
        <v>127</v>
      </c>
      <c r="G13" s="120" t="s">
        <v>131</v>
      </c>
    </row>
    <row r="14" spans="2:7" x14ac:dyDescent="0.25">
      <c r="B14" s="121"/>
      <c r="C14" s="121"/>
    </row>
    <row r="15" spans="2:7" x14ac:dyDescent="0.25">
      <c r="B15" s="121"/>
      <c r="C15" s="121"/>
    </row>
    <row r="16" spans="2:7" ht="15" customHeight="1" x14ac:dyDescent="0.25">
      <c r="B16" s="122"/>
      <c r="C16" s="122"/>
    </row>
    <row r="17" spans="2:8" ht="15" customHeight="1" x14ac:dyDescent="0.25">
      <c r="B17" s="73" t="s">
        <v>161</v>
      </c>
      <c r="C17" s="73"/>
      <c r="D17" s="73"/>
      <c r="E17" s="73"/>
      <c r="F17" s="73"/>
      <c r="G17" s="73"/>
    </row>
    <row r="18" spans="2:8" ht="15" customHeight="1" x14ac:dyDescent="0.25">
      <c r="B18" s="135"/>
      <c r="C18" s="135"/>
      <c r="D18" s="135"/>
      <c r="E18" s="135"/>
      <c r="F18" s="135"/>
      <c r="G18" s="135"/>
    </row>
    <row r="19" spans="2:8" ht="30" customHeight="1" thickBot="1" x14ac:dyDescent="0.3">
      <c r="B19" s="123" t="s">
        <v>121</v>
      </c>
      <c r="C19" s="124" t="s">
        <v>112</v>
      </c>
      <c r="D19" s="131" t="s">
        <v>137</v>
      </c>
      <c r="E19" s="132"/>
      <c r="F19" s="130"/>
      <c r="G19" s="125" t="s">
        <v>122</v>
      </c>
      <c r="H19" s="133"/>
    </row>
    <row r="20" spans="2:8" ht="18" customHeight="1" thickTop="1" x14ac:dyDescent="0.25">
      <c r="B20" s="126" t="s">
        <v>136</v>
      </c>
      <c r="C20" s="127" t="s">
        <v>138</v>
      </c>
      <c r="D20" s="128" t="s">
        <v>139</v>
      </c>
      <c r="E20" s="129"/>
      <c r="F20" s="129"/>
      <c r="G20" s="140" t="s">
        <v>152</v>
      </c>
      <c r="H20" s="134"/>
    </row>
    <row r="21" spans="2:8" ht="25.5" x14ac:dyDescent="0.25">
      <c r="B21" s="52" t="s">
        <v>136</v>
      </c>
      <c r="C21" s="47" t="s">
        <v>154</v>
      </c>
      <c r="D21" s="136" t="s">
        <v>155</v>
      </c>
      <c r="E21" s="137"/>
      <c r="F21" s="138"/>
      <c r="G21" s="47" t="s">
        <v>156</v>
      </c>
      <c r="H21" s="134"/>
    </row>
    <row r="22" spans="2:8" ht="25.5" customHeight="1" x14ac:dyDescent="0.25">
      <c r="B22" s="126" t="s">
        <v>140</v>
      </c>
      <c r="C22" s="127" t="s">
        <v>150</v>
      </c>
      <c r="D22" s="128" t="s">
        <v>153</v>
      </c>
      <c r="E22" s="129"/>
      <c r="F22" s="139"/>
      <c r="G22" s="127" t="s">
        <v>151</v>
      </c>
    </row>
    <row r="23" spans="2:8" ht="20.25" customHeight="1" x14ac:dyDescent="0.25">
      <c r="B23" s="52" t="s">
        <v>141</v>
      </c>
      <c r="C23" s="47" t="s">
        <v>162</v>
      </c>
      <c r="D23" s="136" t="s">
        <v>163</v>
      </c>
      <c r="E23" s="137"/>
      <c r="F23" s="138"/>
      <c r="G23" s="47" t="s">
        <v>164</v>
      </c>
    </row>
    <row r="24" spans="2:8" ht="16.5" customHeight="1" x14ac:dyDescent="0.25">
      <c r="B24" s="126" t="s">
        <v>142</v>
      </c>
      <c r="C24" s="127" t="s">
        <v>143</v>
      </c>
      <c r="D24" s="128" t="s">
        <v>157</v>
      </c>
      <c r="E24" s="129"/>
      <c r="F24" s="139"/>
      <c r="G24" s="127"/>
    </row>
    <row r="25" spans="2:8" ht="25.5" x14ac:dyDescent="0.25">
      <c r="B25" s="52" t="s">
        <v>144</v>
      </c>
      <c r="C25" s="47" t="s">
        <v>158</v>
      </c>
      <c r="D25" s="136" t="s">
        <v>159</v>
      </c>
      <c r="E25" s="137"/>
      <c r="F25" s="138"/>
      <c r="G25" s="47" t="s">
        <v>160</v>
      </c>
    </row>
    <row r="26" spans="2:8" ht="25.5" x14ac:dyDescent="0.25">
      <c r="B26" s="126" t="s">
        <v>144</v>
      </c>
      <c r="C26" s="127" t="s">
        <v>145</v>
      </c>
      <c r="D26" s="128" t="s">
        <v>157</v>
      </c>
      <c r="E26" s="129"/>
      <c r="F26" s="139"/>
      <c r="G26" s="127" t="s">
        <v>149</v>
      </c>
    </row>
    <row r="27" spans="2:8" ht="25.5" x14ac:dyDescent="0.25">
      <c r="B27" s="52" t="s">
        <v>146</v>
      </c>
      <c r="C27" s="47" t="s">
        <v>147</v>
      </c>
      <c r="D27" s="136" t="s">
        <v>165</v>
      </c>
      <c r="E27" s="137"/>
      <c r="F27" s="138"/>
      <c r="G27" s="47" t="s">
        <v>148</v>
      </c>
    </row>
  </sheetData>
  <mergeCells count="12">
    <mergeCell ref="D24:F24"/>
    <mergeCell ref="D25:F25"/>
    <mergeCell ref="D26:F26"/>
    <mergeCell ref="D27:F27"/>
    <mergeCell ref="D21:F21"/>
    <mergeCell ref="D20:F20"/>
    <mergeCell ref="D19:F19"/>
    <mergeCell ref="B17:G18"/>
    <mergeCell ref="D22:F22"/>
    <mergeCell ref="D23:F23"/>
    <mergeCell ref="B3:F5"/>
    <mergeCell ref="B1: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71559-43A3-4207-9357-8238033B27E0}">
  <dimension ref="A1:AA48"/>
  <sheetViews>
    <sheetView zoomScaleNormal="100" workbookViewId="0">
      <selection activeCell="B2" sqref="B2"/>
    </sheetView>
  </sheetViews>
  <sheetFormatPr defaultRowHeight="15" x14ac:dyDescent="0.25"/>
  <cols>
    <col min="1" max="1" width="6.5703125" style="36" customWidth="1"/>
    <col min="2" max="2" width="31.42578125" style="36" customWidth="1"/>
    <col min="3" max="3" width="7.42578125" style="6" hidden="1" customWidth="1"/>
    <col min="4" max="5" width="43.140625" style="3" customWidth="1"/>
    <col min="6" max="6" width="50" style="3" customWidth="1"/>
    <col min="7" max="7" width="14.28515625" style="3" bestFit="1" customWidth="1"/>
    <col min="8" max="8" width="16.5703125" style="3" bestFit="1" customWidth="1"/>
    <col min="9" max="9" width="13.140625" style="8" customWidth="1"/>
    <col min="10" max="10" width="13.42578125" style="8" customWidth="1"/>
    <col min="11" max="11" width="16" style="7" customWidth="1"/>
    <col min="12" max="12" width="13.42578125" style="2" bestFit="1" customWidth="1"/>
    <col min="13" max="13" width="15.28515625" style="4" customWidth="1"/>
    <col min="14" max="14" width="55" style="3" customWidth="1"/>
    <col min="15" max="15" width="16.28515625" style="2" customWidth="1"/>
    <col min="16" max="16" width="17.85546875" style="23" bestFit="1" customWidth="1"/>
    <col min="17" max="17" width="18.140625" style="23" customWidth="1"/>
    <col min="18" max="18" width="20" style="23" customWidth="1"/>
    <col min="19" max="19" width="17.140625" style="8" customWidth="1"/>
    <col min="20" max="20" width="15.5703125" style="8" customWidth="1"/>
    <col min="21" max="21" width="16" style="7" customWidth="1"/>
  </cols>
  <sheetData>
    <row r="1" spans="1:27" s="1" customFormat="1" ht="57.75" customHeight="1" thickBot="1" x14ac:dyDescent="0.45">
      <c r="A1" s="43" t="s">
        <v>135</v>
      </c>
      <c r="B1" s="62" t="s">
        <v>121</v>
      </c>
      <c r="C1" s="63" t="s">
        <v>22</v>
      </c>
      <c r="D1" s="64" t="s">
        <v>112</v>
      </c>
      <c r="E1" s="64" t="s">
        <v>123</v>
      </c>
      <c r="F1" s="64" t="s">
        <v>122</v>
      </c>
      <c r="G1" s="64" t="s">
        <v>101</v>
      </c>
      <c r="H1" s="64" t="s">
        <v>113</v>
      </c>
      <c r="I1" s="64" t="s">
        <v>43</v>
      </c>
      <c r="J1" s="64" t="s">
        <v>44</v>
      </c>
      <c r="K1" s="117" t="s">
        <v>119</v>
      </c>
      <c r="L1" s="65" t="s">
        <v>25</v>
      </c>
      <c r="M1" s="66" t="s">
        <v>26</v>
      </c>
      <c r="N1" s="64" t="s">
        <v>124</v>
      </c>
      <c r="O1" s="41" t="s">
        <v>120</v>
      </c>
      <c r="P1" s="42" t="s">
        <v>93</v>
      </c>
      <c r="Q1" s="42" t="s">
        <v>114</v>
      </c>
      <c r="R1" s="42" t="s">
        <v>115</v>
      </c>
      <c r="S1" s="64" t="s">
        <v>116</v>
      </c>
      <c r="T1" s="64" t="s">
        <v>117</v>
      </c>
      <c r="U1" s="117" t="s">
        <v>118</v>
      </c>
    </row>
    <row r="2" spans="1:27" s="59" customFormat="1" ht="15.75" thickTop="1" x14ac:dyDescent="0.25">
      <c r="A2" s="53">
        <v>1</v>
      </c>
      <c r="B2" s="52"/>
      <c r="C2" s="47"/>
      <c r="D2" s="54"/>
      <c r="E2" s="54"/>
      <c r="F2" s="54"/>
      <c r="G2" s="54"/>
      <c r="H2" s="54"/>
      <c r="I2" s="55"/>
      <c r="J2" s="55"/>
      <c r="K2" s="61" t="str">
        <f>IFERROR(VLOOKUP(I2,'Risk info'!$M$2:$N$6,2,FALSE) * VLOOKUP(J2,'Risk info'!$P$2:$Q$6,2,FALSE),"")</f>
        <v/>
      </c>
      <c r="L2" s="56"/>
      <c r="M2" s="57"/>
      <c r="N2" s="54"/>
      <c r="O2" s="56"/>
      <c r="P2" s="58"/>
      <c r="Q2" s="58"/>
      <c r="R2" s="58"/>
      <c r="S2" s="55"/>
      <c r="T2" s="55"/>
      <c r="U2" s="61" t="str">
        <f>IFERROR(VLOOKUP(S2,'Risk info'!$M$2:$N$6,2,FALSE) * VLOOKUP(T2,'Risk info'!$P$2:$Q$6,2,FALSE),"")</f>
        <v/>
      </c>
    </row>
    <row r="3" spans="1:27" s="59" customFormat="1" x14ac:dyDescent="0.2">
      <c r="A3" s="53">
        <v>2</v>
      </c>
      <c r="B3" s="52"/>
      <c r="C3" s="47"/>
      <c r="D3" s="54"/>
      <c r="E3" s="54"/>
      <c r="F3" s="46"/>
      <c r="G3" s="54"/>
      <c r="H3" s="54"/>
      <c r="I3" s="55"/>
      <c r="J3" s="55"/>
      <c r="K3" s="61" t="str">
        <f>IFERROR(VLOOKUP(I3,'Risk info'!$M$2:$N$6,2,FALSE) * VLOOKUP(J3,'Risk info'!$P$2:$Q$6,2,FALSE),"")</f>
        <v/>
      </c>
      <c r="L3" s="56"/>
      <c r="M3" s="57"/>
      <c r="N3" s="54"/>
      <c r="O3" s="56"/>
      <c r="P3" s="58"/>
      <c r="Q3" s="58"/>
      <c r="R3" s="58"/>
      <c r="S3" s="55"/>
      <c r="T3" s="55"/>
      <c r="U3" s="61" t="str">
        <f>IFERROR(VLOOKUP(S3,'Risk info'!$M$2:$N$6,2,FALSE) * VLOOKUP(T3,'Risk info'!$P$2:$Q$6,2,FALSE),"")</f>
        <v/>
      </c>
    </row>
    <row r="4" spans="1:27" s="59" customFormat="1" x14ac:dyDescent="0.25">
      <c r="A4" s="53">
        <v>3</v>
      </c>
      <c r="B4" s="52"/>
      <c r="C4" s="47"/>
      <c r="D4" s="54"/>
      <c r="E4" s="54"/>
      <c r="F4" s="54"/>
      <c r="G4" s="54"/>
      <c r="H4" s="54"/>
      <c r="I4" s="55"/>
      <c r="J4" s="55"/>
      <c r="K4" s="61" t="str">
        <f>IFERROR(VLOOKUP(I4,'Risk info'!$M$2:$N$6,2,FALSE) * VLOOKUP(J4,'Risk info'!$P$2:$Q$6,2,FALSE),"")</f>
        <v/>
      </c>
      <c r="L4" s="56"/>
      <c r="M4" s="57"/>
      <c r="N4" s="54"/>
      <c r="O4" s="56"/>
      <c r="P4" s="58"/>
      <c r="Q4" s="58"/>
      <c r="R4" s="58"/>
      <c r="S4" s="55"/>
      <c r="T4" s="55"/>
      <c r="U4" s="61" t="str">
        <f>IFERROR(VLOOKUP(S4,'Risk info'!$M$2:$N$6,2,FALSE) * VLOOKUP(T4,'Risk info'!$P$2:$Q$6,2,FALSE),"")</f>
        <v/>
      </c>
      <c r="X4" s="59" t="s">
        <v>42</v>
      </c>
    </row>
    <row r="5" spans="1:27" s="59" customFormat="1" x14ac:dyDescent="0.25">
      <c r="A5" s="53">
        <v>4</v>
      </c>
      <c r="B5" s="52"/>
      <c r="C5" s="47"/>
      <c r="D5" s="54"/>
      <c r="E5" s="54"/>
      <c r="F5" s="54"/>
      <c r="G5" s="54"/>
      <c r="H5" s="54"/>
      <c r="I5" s="55"/>
      <c r="J5" s="55"/>
      <c r="K5" s="61" t="str">
        <f>IFERROR(VLOOKUP(I5,'Risk info'!$M$2:$N$6,2,FALSE) * VLOOKUP(J5,'Risk info'!$P$2:$Q$6,2,FALSE),"")</f>
        <v/>
      </c>
      <c r="L5" s="56"/>
      <c r="M5" s="57"/>
      <c r="N5" s="54"/>
      <c r="O5" s="56"/>
      <c r="P5" s="58"/>
      <c r="Q5" s="58"/>
      <c r="R5" s="58"/>
      <c r="S5" s="55"/>
      <c r="T5" s="55"/>
      <c r="U5" s="61" t="str">
        <f>IFERROR(VLOOKUP(S5,'Risk info'!$M$2:$N$6,2,FALSE) * VLOOKUP(T5,'Risk info'!$P$2:$Q$6,2,FALSE),"")</f>
        <v/>
      </c>
    </row>
    <row r="6" spans="1:27" s="59" customFormat="1" x14ac:dyDescent="0.2">
      <c r="A6" s="53">
        <v>5</v>
      </c>
      <c r="B6" s="52"/>
      <c r="C6" s="47"/>
      <c r="D6" s="54"/>
      <c r="E6" s="54"/>
      <c r="F6" s="54"/>
      <c r="G6" s="54"/>
      <c r="H6" s="54"/>
      <c r="I6" s="55"/>
      <c r="J6" s="55"/>
      <c r="K6" s="61" t="str">
        <f>IFERROR(VLOOKUP(I6,'Risk info'!$M$2:$N$6,2,FALSE) * VLOOKUP(J6,'Risk info'!$P$2:$Q$6,2,FALSE),"")</f>
        <v/>
      </c>
      <c r="L6" s="56"/>
      <c r="M6" s="57"/>
      <c r="N6" s="46"/>
      <c r="O6" s="56"/>
      <c r="P6" s="58"/>
      <c r="Q6" s="58"/>
      <c r="R6" s="58"/>
      <c r="S6" s="55"/>
      <c r="T6" s="55"/>
      <c r="U6" s="61" t="str">
        <f>IFERROR(VLOOKUP(S6,'Risk info'!$M$2:$N$6,2,FALSE) * VLOOKUP(T6,'Risk info'!$P$2:$Q$6,2,FALSE),"")</f>
        <v/>
      </c>
    </row>
    <row r="7" spans="1:27" x14ac:dyDescent="0.25">
      <c r="A7" s="53">
        <v>6</v>
      </c>
      <c r="B7" s="52"/>
      <c r="C7" s="45"/>
      <c r="D7" s="46"/>
      <c r="E7" s="46"/>
      <c r="F7" s="46"/>
      <c r="G7" s="46"/>
      <c r="H7" s="54"/>
      <c r="I7" s="48"/>
      <c r="J7" s="48"/>
      <c r="K7" s="60" t="str">
        <f>IFERROR(VLOOKUP(I7,'Risk info'!$M$2:$N$6,2,FALSE) * VLOOKUP(J7,'Risk info'!$P$2:$Q$6,2,FALSE),"")</f>
        <v/>
      </c>
      <c r="L7" s="49"/>
      <c r="M7" s="50"/>
      <c r="N7" s="54"/>
      <c r="O7" s="49"/>
      <c r="P7" s="51"/>
      <c r="Q7" s="51"/>
      <c r="R7" s="51"/>
      <c r="S7" s="48"/>
      <c r="T7" s="48"/>
      <c r="U7" s="60" t="str">
        <f>IFERROR(VLOOKUP(S7,'Risk info'!$M$2:$N$6,2,FALSE) * VLOOKUP(T7,'Risk info'!$P$2:$Q$6,2,FALSE),"")</f>
        <v/>
      </c>
    </row>
    <row r="8" spans="1:27" x14ac:dyDescent="0.25">
      <c r="A8" s="53">
        <v>7</v>
      </c>
      <c r="B8" s="52"/>
      <c r="C8" s="47"/>
      <c r="D8" s="54"/>
      <c r="E8" s="54"/>
      <c r="F8" s="46"/>
      <c r="G8" s="46"/>
      <c r="H8" s="54"/>
      <c r="I8" s="48"/>
      <c r="J8" s="48"/>
      <c r="K8" s="60" t="str">
        <f>IFERROR(VLOOKUP(I8,'Risk info'!$M$2:$N$6,2,FALSE) * VLOOKUP(J8,'Risk info'!$P$2:$Q$6,2,FALSE),"")</f>
        <v/>
      </c>
      <c r="L8" s="49"/>
      <c r="M8" s="50"/>
      <c r="N8" s="54"/>
      <c r="O8" s="49"/>
      <c r="P8" s="51"/>
      <c r="Q8" s="51"/>
      <c r="R8" s="51"/>
      <c r="S8" s="48"/>
      <c r="T8" s="48"/>
      <c r="U8" s="60" t="str">
        <f>IFERROR(VLOOKUP(S8,'Risk info'!$M$2:$N$6,2,FALSE) * VLOOKUP(T8,'Risk info'!$P$2:$Q$6,2,FALSE),"")</f>
        <v/>
      </c>
      <c r="AA8" t="s">
        <v>42</v>
      </c>
    </row>
    <row r="9" spans="1:27" x14ac:dyDescent="0.25">
      <c r="A9" s="53">
        <v>8</v>
      </c>
      <c r="B9" s="44"/>
      <c r="C9" s="45"/>
      <c r="D9" s="46"/>
      <c r="E9" s="46"/>
      <c r="F9" s="46"/>
      <c r="G9" s="46"/>
      <c r="H9" s="54"/>
      <c r="I9" s="48"/>
      <c r="J9" s="48"/>
      <c r="K9" s="60" t="str">
        <f>IFERROR(VLOOKUP(I9,'Risk info'!$M$2:$N$6,2,FALSE) * VLOOKUP(J9,'Risk info'!$P$2:$Q$6,2,FALSE),"")</f>
        <v/>
      </c>
      <c r="L9" s="49"/>
      <c r="M9" s="50"/>
      <c r="N9" s="54"/>
      <c r="O9" s="49"/>
      <c r="P9" s="51"/>
      <c r="Q9" s="51"/>
      <c r="R9" s="51"/>
      <c r="S9" s="48"/>
      <c r="T9" s="48"/>
      <c r="U9" s="60" t="str">
        <f>IFERROR(VLOOKUP(S9,'Risk info'!$M$2:$N$6,2,FALSE) * VLOOKUP(T9,'Risk info'!$P$2:$Q$6,2,FALSE),"")</f>
        <v/>
      </c>
    </row>
    <row r="10" spans="1:27" x14ac:dyDescent="0.25">
      <c r="A10" s="53">
        <v>9</v>
      </c>
      <c r="B10" s="52"/>
      <c r="C10" s="45"/>
      <c r="D10" s="46"/>
      <c r="E10" s="46"/>
      <c r="F10" s="46"/>
      <c r="G10" s="46"/>
      <c r="H10" s="54"/>
      <c r="I10" s="48"/>
      <c r="J10" s="48"/>
      <c r="K10" s="60" t="str">
        <f>IFERROR(VLOOKUP(I10,'Risk info'!$M$2:$N$6,2,FALSE) * VLOOKUP(J10,'Risk info'!$P$2:$Q$6,2,FALSE),"")</f>
        <v/>
      </c>
      <c r="L10" s="49"/>
      <c r="M10" s="50"/>
      <c r="N10" s="46"/>
      <c r="O10" s="49"/>
      <c r="P10" s="51"/>
      <c r="Q10" s="51"/>
      <c r="R10" s="51"/>
      <c r="S10" s="48"/>
      <c r="T10" s="48"/>
      <c r="U10" s="60" t="str">
        <f>IFERROR(VLOOKUP(S10,'Risk info'!$M$2:$N$6,2,FALSE) * VLOOKUP(T10,'Risk info'!$P$2:$Q$6,2,FALSE),"")</f>
        <v/>
      </c>
    </row>
    <row r="11" spans="1:27" x14ac:dyDescent="0.25">
      <c r="A11" s="53">
        <v>10</v>
      </c>
      <c r="B11" s="44"/>
      <c r="C11" s="45"/>
      <c r="D11" s="46"/>
      <c r="E11" s="46"/>
      <c r="F11" s="46"/>
      <c r="G11" s="46"/>
      <c r="H11" s="54"/>
      <c r="I11" s="48"/>
      <c r="J11" s="48"/>
      <c r="K11" s="60" t="str">
        <f>IFERROR(VLOOKUP(I11,'Risk info'!$M$2:$N$6,2,FALSE) * VLOOKUP(J11,'Risk info'!$P$2:$Q$6,2,FALSE),"")</f>
        <v/>
      </c>
      <c r="L11" s="49"/>
      <c r="M11" s="50"/>
      <c r="N11" s="46"/>
      <c r="O11" s="49"/>
      <c r="P11" s="51"/>
      <c r="Q11" s="51"/>
      <c r="R11" s="51"/>
      <c r="S11" s="48"/>
      <c r="T11" s="48"/>
      <c r="U11" s="60" t="str">
        <f>IFERROR(VLOOKUP(S11,'Risk info'!$M$2:$N$6,2,FALSE) * VLOOKUP(T11,'Risk info'!$P$2:$Q$6,2,FALSE),"")</f>
        <v/>
      </c>
    </row>
    <row r="12" spans="1:27" x14ac:dyDescent="0.25">
      <c r="A12" s="53">
        <v>11</v>
      </c>
      <c r="B12" s="44"/>
      <c r="C12" s="45"/>
      <c r="D12" s="46"/>
      <c r="E12" s="46"/>
      <c r="F12" s="46"/>
      <c r="G12" s="46"/>
      <c r="H12" s="54"/>
      <c r="I12" s="48"/>
      <c r="J12" s="48"/>
      <c r="K12" s="60" t="str">
        <f>IFERROR(VLOOKUP(I12,'Risk info'!$M$2:$N$6,2,FALSE) * VLOOKUP(J12,'Risk info'!$P$2:$Q$6,2,FALSE),"")</f>
        <v/>
      </c>
      <c r="L12" s="49"/>
      <c r="M12" s="50"/>
      <c r="N12" s="46"/>
      <c r="O12" s="49"/>
      <c r="P12" s="51"/>
      <c r="Q12" s="51"/>
      <c r="R12" s="51"/>
      <c r="S12" s="48"/>
      <c r="T12" s="48"/>
      <c r="U12" s="60" t="str">
        <f>IFERROR(VLOOKUP(S12,'Risk info'!$M$2:$N$6,2,FALSE) * VLOOKUP(T12,'Risk info'!$P$2:$Q$6,2,FALSE),"")</f>
        <v/>
      </c>
    </row>
    <row r="13" spans="1:27" x14ac:dyDescent="0.25">
      <c r="A13" s="53">
        <v>12</v>
      </c>
      <c r="B13" s="44"/>
      <c r="C13" s="45"/>
      <c r="D13" s="46"/>
      <c r="E13" s="46"/>
      <c r="F13" s="46"/>
      <c r="G13" s="46"/>
      <c r="H13" s="54"/>
      <c r="I13" s="48"/>
      <c r="J13" s="48"/>
      <c r="K13" s="60" t="str">
        <f>IFERROR(VLOOKUP(I13,'Risk info'!$M$2:$N$6,2,FALSE) * VLOOKUP(J13,'Risk info'!$P$2:$Q$6,2,FALSE),"")</f>
        <v/>
      </c>
      <c r="L13" s="49"/>
      <c r="M13" s="50"/>
      <c r="N13" s="46"/>
      <c r="O13" s="49"/>
      <c r="P13" s="51"/>
      <c r="Q13" s="51"/>
      <c r="R13" s="51"/>
      <c r="S13" s="48"/>
      <c r="T13" s="48"/>
      <c r="U13" s="60" t="str">
        <f>IFERROR(VLOOKUP(S13,'Risk info'!$M$2:$N$6,2,FALSE) * VLOOKUP(T13,'Risk info'!$P$2:$Q$6,2,FALSE),"")</f>
        <v/>
      </c>
    </row>
    <row r="14" spans="1:27" x14ac:dyDescent="0.25">
      <c r="A14" s="53">
        <v>13</v>
      </c>
      <c r="B14" s="44"/>
      <c r="C14" s="45"/>
      <c r="D14" s="46"/>
      <c r="E14" s="46"/>
      <c r="F14" s="46"/>
      <c r="G14" s="46"/>
      <c r="H14" s="54"/>
      <c r="I14" s="48"/>
      <c r="J14" s="48"/>
      <c r="K14" s="60" t="str">
        <f>IFERROR(VLOOKUP(I14,'Risk info'!$M$2:$N$6,2,FALSE) * VLOOKUP(J14,'Risk info'!$P$2:$Q$6,2,FALSE),"")</f>
        <v/>
      </c>
      <c r="L14" s="49"/>
      <c r="M14" s="50"/>
      <c r="N14" s="46"/>
      <c r="O14" s="49"/>
      <c r="P14" s="51"/>
      <c r="Q14" s="51"/>
      <c r="R14" s="51"/>
      <c r="S14" s="48"/>
      <c r="T14" s="48"/>
      <c r="U14" s="60" t="str">
        <f>IFERROR(VLOOKUP(S14,'Risk info'!$M$2:$N$6,2,FALSE) * VLOOKUP(T14,'Risk info'!$P$2:$Q$6,2,FALSE),"")</f>
        <v/>
      </c>
    </row>
    <row r="15" spans="1:27" x14ac:dyDescent="0.25">
      <c r="A15" s="53">
        <v>14</v>
      </c>
      <c r="B15" s="44"/>
      <c r="C15" s="45"/>
      <c r="D15" s="46"/>
      <c r="E15" s="46"/>
      <c r="F15" s="46"/>
      <c r="G15" s="46"/>
      <c r="H15" s="54"/>
      <c r="I15" s="48"/>
      <c r="J15" s="48"/>
      <c r="K15" s="60" t="str">
        <f>IFERROR(VLOOKUP(I15,'Risk info'!$M$2:$N$6,2,FALSE) * VLOOKUP(J15,'Risk info'!$P$2:$Q$6,2,FALSE),"")</f>
        <v/>
      </c>
      <c r="L15" s="49"/>
      <c r="M15" s="50"/>
      <c r="N15" s="46"/>
      <c r="O15" s="49"/>
      <c r="P15" s="51"/>
      <c r="Q15" s="51"/>
      <c r="R15" s="51"/>
      <c r="S15" s="48"/>
      <c r="T15" s="48"/>
      <c r="U15" s="60" t="str">
        <f>IFERROR(VLOOKUP(S15,'Risk info'!$M$2:$N$6,2,FALSE) * VLOOKUP(T15,'Risk info'!$P$2:$Q$6,2,FALSE),"")</f>
        <v/>
      </c>
    </row>
    <row r="16" spans="1:27" x14ac:dyDescent="0.25">
      <c r="A16" s="53">
        <v>15</v>
      </c>
      <c r="B16" s="44"/>
      <c r="C16" s="45"/>
      <c r="D16" s="46"/>
      <c r="E16" s="46"/>
      <c r="F16" s="46"/>
      <c r="G16" s="46"/>
      <c r="H16" s="54"/>
      <c r="I16" s="48"/>
      <c r="J16" s="48"/>
      <c r="K16" s="60" t="str">
        <f>IFERROR(VLOOKUP(I16,'Risk info'!$M$2:$N$6,2,FALSE) * VLOOKUP(J16,'Risk info'!$P$2:$Q$6,2,FALSE),"")</f>
        <v/>
      </c>
      <c r="L16" s="49"/>
      <c r="M16" s="50"/>
      <c r="N16" s="46"/>
      <c r="O16" s="49"/>
      <c r="P16" s="51"/>
      <c r="Q16" s="51"/>
      <c r="R16" s="51"/>
      <c r="S16" s="48"/>
      <c r="T16" s="48"/>
      <c r="U16" s="60" t="str">
        <f>IFERROR(VLOOKUP(S16,'Risk info'!$M$2:$N$6,2,FALSE) * VLOOKUP(T16,'Risk info'!$P$2:$Q$6,2,FALSE),"")</f>
        <v/>
      </c>
    </row>
    <row r="17" spans="1:21" x14ac:dyDescent="0.25">
      <c r="A17" s="53">
        <v>16</v>
      </c>
      <c r="B17" s="44"/>
      <c r="C17" s="46"/>
      <c r="D17" s="46"/>
      <c r="E17" s="46"/>
      <c r="F17" s="46"/>
      <c r="G17" s="46"/>
      <c r="H17" s="54"/>
      <c r="I17" s="48"/>
      <c r="J17" s="48"/>
      <c r="K17" s="60" t="str">
        <f>IFERROR(VLOOKUP(I17,'Risk info'!$M$2:$N$6,2,FALSE) * VLOOKUP(J17,'Risk info'!$P$2:$Q$6,2,FALSE),"")</f>
        <v/>
      </c>
      <c r="L17" s="49"/>
      <c r="M17" s="50"/>
      <c r="N17" s="46"/>
      <c r="O17" s="49"/>
      <c r="P17" s="51"/>
      <c r="Q17" s="51"/>
      <c r="R17" s="51"/>
      <c r="S17" s="48"/>
      <c r="T17" s="48"/>
      <c r="U17" s="60" t="str">
        <f>IFERROR(VLOOKUP(S17,'Risk info'!$M$2:$N$6,2,FALSE) * VLOOKUP(T17,'Risk info'!$P$2:$Q$6,2,FALSE),"")</f>
        <v/>
      </c>
    </row>
    <row r="18" spans="1:21" x14ac:dyDescent="0.25">
      <c r="A18" s="53">
        <v>17</v>
      </c>
      <c r="B18" s="44"/>
      <c r="C18" s="45"/>
      <c r="D18" s="46"/>
      <c r="E18" s="46"/>
      <c r="F18" s="46"/>
      <c r="G18" s="46"/>
      <c r="H18" s="54"/>
      <c r="I18" s="48"/>
      <c r="J18" s="48"/>
      <c r="K18" s="60" t="str">
        <f>IFERROR(VLOOKUP(I18,'Risk info'!$M$2:$N$6,2,FALSE) * VLOOKUP(J18,'Risk info'!$P$2:$Q$6,2,FALSE),"")</f>
        <v/>
      </c>
      <c r="L18" s="49"/>
      <c r="M18" s="50"/>
      <c r="N18" s="46"/>
      <c r="O18" s="49"/>
      <c r="P18" s="51"/>
      <c r="Q18" s="51"/>
      <c r="R18" s="51"/>
      <c r="S18" s="48"/>
      <c r="T18" s="48"/>
      <c r="U18" s="60" t="str">
        <f>IFERROR(VLOOKUP(S18,'Risk info'!$M$2:$N$6,2,FALSE) * VLOOKUP(T18,'Risk info'!$P$2:$Q$6,2,FALSE),"")</f>
        <v/>
      </c>
    </row>
    <row r="19" spans="1:21" x14ac:dyDescent="0.25">
      <c r="A19" s="53">
        <v>18</v>
      </c>
      <c r="B19" s="44"/>
      <c r="C19" s="45"/>
      <c r="D19" s="46"/>
      <c r="E19" s="46"/>
      <c r="F19" s="46"/>
      <c r="G19" s="46"/>
      <c r="H19" s="54"/>
      <c r="I19" s="48"/>
      <c r="J19" s="48"/>
      <c r="K19" s="60" t="str">
        <f>IFERROR(VLOOKUP(I19,'Risk info'!$M$2:$N$6,2,FALSE) * VLOOKUP(J19,'Risk info'!$P$2:$Q$6,2,FALSE),"")</f>
        <v/>
      </c>
      <c r="L19" s="49"/>
      <c r="M19" s="50"/>
      <c r="N19" s="46"/>
      <c r="O19" s="49"/>
      <c r="P19" s="51"/>
      <c r="Q19" s="51"/>
      <c r="R19" s="51"/>
      <c r="S19" s="48"/>
      <c r="T19" s="48"/>
      <c r="U19" s="60" t="str">
        <f>IFERROR(VLOOKUP(S19,'Risk info'!$M$2:$N$6,2,FALSE) * VLOOKUP(T19,'Risk info'!$P$2:$Q$6,2,FALSE),"")</f>
        <v/>
      </c>
    </row>
    <row r="20" spans="1:21" x14ac:dyDescent="0.25">
      <c r="A20" s="53">
        <v>19</v>
      </c>
      <c r="B20" s="44"/>
      <c r="C20" s="45"/>
      <c r="D20" s="46"/>
      <c r="E20" s="46"/>
      <c r="F20" s="46"/>
      <c r="G20" s="46"/>
      <c r="H20" s="54"/>
      <c r="I20" s="48"/>
      <c r="J20" s="48"/>
      <c r="K20" s="60" t="str">
        <f>IFERROR(VLOOKUP(I20,'Risk info'!$M$2:$N$6,2,FALSE) * VLOOKUP(J20,'Risk info'!$P$2:$Q$6,2,FALSE),"")</f>
        <v/>
      </c>
      <c r="L20" s="49"/>
      <c r="M20" s="50"/>
      <c r="N20" s="46"/>
      <c r="O20" s="49"/>
      <c r="P20" s="51"/>
      <c r="Q20" s="51"/>
      <c r="R20" s="51"/>
      <c r="S20" s="48"/>
      <c r="T20" s="48"/>
      <c r="U20" s="60" t="str">
        <f>IFERROR(VLOOKUP(S20,'Risk info'!$M$2:$N$6,2,FALSE) * VLOOKUP(T20,'Risk info'!$P$2:$Q$6,2,FALSE),"")</f>
        <v/>
      </c>
    </row>
    <row r="21" spans="1:21" x14ac:dyDescent="0.25">
      <c r="A21" s="53">
        <v>20</v>
      </c>
      <c r="B21" s="44"/>
      <c r="C21" s="45"/>
      <c r="D21" s="46"/>
      <c r="E21" s="46"/>
      <c r="F21" s="46"/>
      <c r="G21" s="46"/>
      <c r="H21" s="54"/>
      <c r="I21" s="48"/>
      <c r="J21" s="48"/>
      <c r="K21" s="60" t="str">
        <f>IFERROR(VLOOKUP(I21,'Risk info'!$M$2:$N$6,2,FALSE) * VLOOKUP(J21,'Risk info'!$P$2:$Q$6,2,FALSE),"")</f>
        <v/>
      </c>
      <c r="L21" s="49"/>
      <c r="M21" s="50"/>
      <c r="N21" s="46"/>
      <c r="O21" s="49"/>
      <c r="P21" s="51"/>
      <c r="Q21" s="51"/>
      <c r="R21" s="51"/>
      <c r="S21" s="48"/>
      <c r="T21" s="48"/>
      <c r="U21" s="60" t="str">
        <f>IFERROR(VLOOKUP(S21,'Risk info'!$M$2:$N$6,2,FALSE) * VLOOKUP(T21,'Risk info'!$P$2:$Q$6,2,FALSE),"")</f>
        <v/>
      </c>
    </row>
    <row r="22" spans="1:21" x14ac:dyDescent="0.25">
      <c r="A22" s="53">
        <v>21</v>
      </c>
      <c r="B22" s="44"/>
      <c r="C22" s="45"/>
      <c r="D22" s="46"/>
      <c r="E22" s="46"/>
      <c r="F22" s="46"/>
      <c r="G22" s="46"/>
      <c r="H22" s="54"/>
      <c r="I22" s="48"/>
      <c r="J22" s="48"/>
      <c r="K22" s="60" t="str">
        <f>IFERROR(VLOOKUP(I22,'Risk info'!$M$2:$N$6,2,FALSE) * VLOOKUP(J22,'Risk info'!$P$2:$Q$6,2,FALSE),"")</f>
        <v/>
      </c>
      <c r="L22" s="49"/>
      <c r="M22" s="50"/>
      <c r="N22" s="46"/>
      <c r="O22" s="49"/>
      <c r="P22" s="51"/>
      <c r="Q22" s="51"/>
      <c r="R22" s="51"/>
      <c r="S22" s="48"/>
      <c r="T22" s="48"/>
      <c r="U22" s="60" t="str">
        <f>IFERROR(VLOOKUP(S22,'Risk info'!$M$2:$N$6,2,FALSE) * VLOOKUP(T22,'Risk info'!$P$2:$Q$6,2,FALSE),"")</f>
        <v/>
      </c>
    </row>
    <row r="23" spans="1:21" x14ac:dyDescent="0.25">
      <c r="A23" s="53">
        <v>22</v>
      </c>
      <c r="B23" s="44"/>
      <c r="C23" s="45"/>
      <c r="D23" s="46"/>
      <c r="E23" s="46"/>
      <c r="F23" s="46"/>
      <c r="G23" s="46"/>
      <c r="H23" s="54"/>
      <c r="I23" s="48"/>
      <c r="J23" s="48"/>
      <c r="K23" s="60" t="str">
        <f>IFERROR(VLOOKUP(I23,'Risk info'!$M$2:$N$6,2,FALSE) * VLOOKUP(J23,'Risk info'!$P$2:$Q$6,2,FALSE),"")</f>
        <v/>
      </c>
      <c r="L23" s="49"/>
      <c r="M23" s="50"/>
      <c r="N23" s="46"/>
      <c r="O23" s="49"/>
      <c r="P23" s="51"/>
      <c r="Q23" s="51"/>
      <c r="R23" s="51"/>
      <c r="S23" s="48"/>
      <c r="T23" s="48"/>
      <c r="U23" s="60" t="str">
        <f>IFERROR(VLOOKUP(S23,'Risk info'!$M$2:$N$6,2,FALSE) * VLOOKUP(T23,'Risk info'!$P$2:$Q$6,2,FALSE),"")</f>
        <v/>
      </c>
    </row>
    <row r="24" spans="1:21" x14ac:dyDescent="0.25">
      <c r="A24" s="53">
        <v>23</v>
      </c>
      <c r="B24" s="44"/>
      <c r="C24" s="45"/>
      <c r="D24" s="46"/>
      <c r="E24" s="46"/>
      <c r="F24" s="46"/>
      <c r="G24" s="46"/>
      <c r="H24" s="54"/>
      <c r="I24" s="48"/>
      <c r="J24" s="48"/>
      <c r="K24" s="60" t="str">
        <f>IFERROR(VLOOKUP(I24,'Risk info'!$M$2:$N$6,2,FALSE) * VLOOKUP(J24,'Risk info'!$P$2:$Q$6,2,FALSE),"")</f>
        <v/>
      </c>
      <c r="L24" s="49"/>
      <c r="M24" s="50"/>
      <c r="N24" s="46"/>
      <c r="O24" s="49"/>
      <c r="P24" s="51"/>
      <c r="Q24" s="51"/>
      <c r="R24" s="51"/>
      <c r="S24" s="48"/>
      <c r="T24" s="48"/>
      <c r="U24" s="60" t="str">
        <f>IFERROR(VLOOKUP(S24,'Risk info'!$M$2:$N$6,2,FALSE) * VLOOKUP(T24,'Risk info'!$P$2:$Q$6,2,FALSE),"")</f>
        <v/>
      </c>
    </row>
    <row r="25" spans="1:21" x14ac:dyDescent="0.25">
      <c r="A25" s="53">
        <v>24</v>
      </c>
      <c r="B25" s="44"/>
      <c r="C25" s="45"/>
      <c r="D25" s="46"/>
      <c r="E25" s="46"/>
      <c r="F25" s="46"/>
      <c r="G25" s="46"/>
      <c r="H25" s="54"/>
      <c r="I25" s="48"/>
      <c r="J25" s="48"/>
      <c r="K25" s="60" t="str">
        <f>IFERROR(VLOOKUP(I25,'Risk info'!$M$2:$N$6,2,FALSE) * VLOOKUP(J25,'Risk info'!$P$2:$Q$6,2,FALSE),"")</f>
        <v/>
      </c>
      <c r="L25" s="49"/>
      <c r="M25" s="50"/>
      <c r="N25" s="46"/>
      <c r="O25" s="49"/>
      <c r="P25" s="51"/>
      <c r="Q25" s="51"/>
      <c r="R25" s="51"/>
      <c r="S25" s="48"/>
      <c r="T25" s="48"/>
      <c r="U25" s="60" t="str">
        <f>IFERROR(VLOOKUP(S25,'Risk info'!$M$2:$N$6,2,FALSE) * VLOOKUP(T25,'Risk info'!$P$2:$Q$6,2,FALSE),"")</f>
        <v/>
      </c>
    </row>
    <row r="26" spans="1:21" x14ac:dyDescent="0.25">
      <c r="A26" s="53">
        <v>25</v>
      </c>
      <c r="B26" s="44"/>
      <c r="C26" s="45"/>
      <c r="D26" s="46"/>
      <c r="E26" s="46"/>
      <c r="F26" s="46"/>
      <c r="G26" s="46"/>
      <c r="H26" s="54"/>
      <c r="I26" s="48"/>
      <c r="J26" s="48"/>
      <c r="K26" s="60" t="str">
        <f>IFERROR(VLOOKUP(I26,'Risk info'!$M$2:$N$6,2,FALSE) * VLOOKUP(J26,'Risk info'!$P$2:$Q$6,2,FALSE),"")</f>
        <v/>
      </c>
      <c r="L26" s="49"/>
      <c r="M26" s="50"/>
      <c r="N26" s="46"/>
      <c r="O26" s="49"/>
      <c r="P26" s="51"/>
      <c r="Q26" s="51"/>
      <c r="R26" s="51"/>
      <c r="S26" s="48"/>
      <c r="T26" s="48"/>
      <c r="U26" s="60" t="str">
        <f>IFERROR(VLOOKUP(S26,'Risk info'!$M$2:$N$6,2,FALSE) * VLOOKUP(T26,'Risk info'!$P$2:$Q$6,2,FALSE),"")</f>
        <v/>
      </c>
    </row>
    <row r="27" spans="1:21" x14ac:dyDescent="0.25">
      <c r="A27" s="53">
        <v>26</v>
      </c>
      <c r="B27" s="44"/>
      <c r="C27" s="45"/>
      <c r="D27" s="46"/>
      <c r="E27" s="46"/>
      <c r="F27" s="46"/>
      <c r="G27" s="46"/>
      <c r="H27" s="54"/>
      <c r="I27" s="48"/>
      <c r="J27" s="48"/>
      <c r="K27" s="60" t="str">
        <f>IFERROR(VLOOKUP(I27,'Risk info'!$M$2:$N$6,2,FALSE) * VLOOKUP(J27,'Risk info'!$P$2:$Q$6,2,FALSE),"")</f>
        <v/>
      </c>
      <c r="L27" s="49"/>
      <c r="M27" s="50"/>
      <c r="N27" s="46"/>
      <c r="O27" s="49"/>
      <c r="P27" s="51"/>
      <c r="Q27" s="51"/>
      <c r="R27" s="51"/>
      <c r="S27" s="48"/>
      <c r="T27" s="48"/>
      <c r="U27" s="60" t="str">
        <f>IFERROR(VLOOKUP(S27,'Risk info'!$M$2:$N$6,2,FALSE) * VLOOKUP(T27,'Risk info'!$P$2:$Q$6,2,FALSE),"")</f>
        <v/>
      </c>
    </row>
    <row r="28" spans="1:21" x14ac:dyDescent="0.25">
      <c r="A28" s="53">
        <v>27</v>
      </c>
      <c r="B28" s="44"/>
      <c r="C28" s="45"/>
      <c r="D28" s="46"/>
      <c r="E28" s="46"/>
      <c r="F28" s="46"/>
      <c r="G28" s="46"/>
      <c r="H28" s="54"/>
      <c r="I28" s="48"/>
      <c r="J28" s="48"/>
      <c r="K28" s="60" t="str">
        <f>IFERROR(VLOOKUP(I28,'Risk info'!$M$2:$N$6,2,FALSE) * VLOOKUP(J28,'Risk info'!$P$2:$Q$6,2,FALSE),"")</f>
        <v/>
      </c>
      <c r="L28" s="49"/>
      <c r="M28" s="50"/>
      <c r="N28" s="46"/>
      <c r="O28" s="49"/>
      <c r="P28" s="51"/>
      <c r="Q28" s="51"/>
      <c r="R28" s="51"/>
      <c r="S28" s="48"/>
      <c r="T28" s="48"/>
      <c r="U28" s="60" t="str">
        <f>IFERROR(VLOOKUP(S28,'Risk info'!$M$2:$N$6,2,FALSE) * VLOOKUP(T28,'Risk info'!$P$2:$Q$6,2,FALSE),"")</f>
        <v/>
      </c>
    </row>
    <row r="29" spans="1:21" x14ac:dyDescent="0.25">
      <c r="A29" s="53">
        <v>28</v>
      </c>
      <c r="B29" s="44"/>
      <c r="C29" s="45"/>
      <c r="D29" s="46"/>
      <c r="E29" s="46"/>
      <c r="F29" s="46"/>
      <c r="G29" s="46"/>
      <c r="H29" s="54"/>
      <c r="I29" s="48"/>
      <c r="J29" s="48"/>
      <c r="K29" s="60" t="str">
        <f>IFERROR(VLOOKUP(I29,'Risk info'!$M$2:$N$6,2,FALSE) * VLOOKUP(J29,'Risk info'!$P$2:$Q$6,2,FALSE),"")</f>
        <v/>
      </c>
      <c r="L29" s="49"/>
      <c r="M29" s="50"/>
      <c r="N29" s="46"/>
      <c r="O29" s="49"/>
      <c r="P29" s="51"/>
      <c r="Q29" s="51"/>
      <c r="R29" s="51"/>
      <c r="S29" s="48"/>
      <c r="T29" s="48"/>
      <c r="U29" s="60" t="str">
        <f>IFERROR(VLOOKUP(S29,'Risk info'!$M$2:$N$6,2,FALSE) * VLOOKUP(T29,'Risk info'!$P$2:$Q$6,2,FALSE),"")</f>
        <v/>
      </c>
    </row>
    <row r="30" spans="1:21" x14ac:dyDescent="0.25">
      <c r="A30" s="53">
        <v>29</v>
      </c>
      <c r="B30" s="44"/>
      <c r="C30" s="45"/>
      <c r="D30" s="46"/>
      <c r="E30" s="46"/>
      <c r="F30" s="46"/>
      <c r="G30" s="46"/>
      <c r="H30" s="54"/>
      <c r="I30" s="48"/>
      <c r="J30" s="48"/>
      <c r="K30" s="60" t="str">
        <f>IFERROR(VLOOKUP(I30,'Risk info'!$M$2:$N$6,2,FALSE) * VLOOKUP(J30,'Risk info'!$P$2:$Q$6,2,FALSE),"")</f>
        <v/>
      </c>
      <c r="L30" s="49"/>
      <c r="M30" s="50"/>
      <c r="N30" s="46"/>
      <c r="O30" s="49"/>
      <c r="P30" s="51"/>
      <c r="Q30" s="51"/>
      <c r="R30" s="51"/>
      <c r="S30" s="48"/>
      <c r="T30" s="48"/>
      <c r="U30" s="60" t="str">
        <f>IFERROR(VLOOKUP(S30,'Risk info'!$M$2:$N$6,2,FALSE) * VLOOKUP(T30,'Risk info'!$P$2:$Q$6,2,FALSE),"")</f>
        <v/>
      </c>
    </row>
    <row r="31" spans="1:21" x14ac:dyDescent="0.25">
      <c r="A31" s="53">
        <v>30</v>
      </c>
      <c r="B31" s="44"/>
      <c r="C31" s="45"/>
      <c r="D31" s="46"/>
      <c r="E31" s="46"/>
      <c r="F31" s="46"/>
      <c r="G31" s="46"/>
      <c r="H31" s="54"/>
      <c r="I31" s="48"/>
      <c r="J31" s="48"/>
      <c r="K31" s="60" t="str">
        <f>IFERROR(VLOOKUP(I31,'Risk info'!$M$2:$N$6,2,FALSE) * VLOOKUP(J31,'Risk info'!$P$2:$Q$6,2,FALSE),"")</f>
        <v/>
      </c>
      <c r="L31" s="49"/>
      <c r="M31" s="50"/>
      <c r="N31" s="46"/>
      <c r="O31" s="49"/>
      <c r="P31" s="51"/>
      <c r="Q31" s="51"/>
      <c r="R31" s="51"/>
      <c r="S31" s="48"/>
      <c r="T31" s="48"/>
      <c r="U31" s="60" t="str">
        <f>IFERROR(VLOOKUP(S31,'Risk info'!$M$2:$N$6,2,FALSE) * VLOOKUP(T31,'Risk info'!$P$2:$Q$6,2,FALSE),"")</f>
        <v/>
      </c>
    </row>
    <row r="32" spans="1:21" x14ac:dyDescent="0.25">
      <c r="A32" s="53">
        <v>31</v>
      </c>
      <c r="B32" s="44"/>
      <c r="C32" s="45"/>
      <c r="D32" s="46"/>
      <c r="E32" s="46"/>
      <c r="F32" s="46"/>
      <c r="G32" s="46"/>
      <c r="H32" s="54"/>
      <c r="I32" s="48"/>
      <c r="J32" s="48"/>
      <c r="K32" s="60" t="str">
        <f>IFERROR(VLOOKUP(I32,'Risk info'!$M$2:$N$6,2,FALSE) * VLOOKUP(J32,'Risk info'!$P$2:$Q$6,2,FALSE),"")</f>
        <v/>
      </c>
      <c r="L32" s="49"/>
      <c r="M32" s="50"/>
      <c r="N32" s="46"/>
      <c r="O32" s="49"/>
      <c r="P32" s="51"/>
      <c r="Q32" s="51"/>
      <c r="R32" s="51"/>
      <c r="S32" s="48"/>
      <c r="T32" s="48"/>
      <c r="U32" s="60" t="str">
        <f>IFERROR(VLOOKUP(S32,'Risk info'!$M$2:$N$6,2,FALSE) * VLOOKUP(T32,'Risk info'!$P$2:$Q$6,2,FALSE),"")</f>
        <v/>
      </c>
    </row>
    <row r="33" spans="1:21" x14ac:dyDescent="0.25">
      <c r="A33" s="53">
        <v>32</v>
      </c>
      <c r="B33" s="44"/>
      <c r="C33" s="45"/>
      <c r="D33" s="46"/>
      <c r="E33" s="46"/>
      <c r="F33" s="46"/>
      <c r="G33" s="46"/>
      <c r="H33" s="54"/>
      <c r="I33" s="48"/>
      <c r="J33" s="48"/>
      <c r="K33" s="60" t="str">
        <f>IFERROR(VLOOKUP(I33,'Risk info'!$M$2:$N$6,2,FALSE) * VLOOKUP(J33,'Risk info'!$P$2:$Q$6,2,FALSE),"")</f>
        <v/>
      </c>
      <c r="L33" s="49"/>
      <c r="M33" s="50"/>
      <c r="N33" s="46"/>
      <c r="O33" s="49"/>
      <c r="P33" s="51"/>
      <c r="Q33" s="51"/>
      <c r="R33" s="51"/>
      <c r="S33" s="48"/>
      <c r="T33" s="48"/>
      <c r="U33" s="60" t="str">
        <f>IFERROR(VLOOKUP(S33,'Risk info'!$M$2:$N$6,2,FALSE) * VLOOKUP(T33,'Risk info'!$P$2:$Q$6,2,FALSE),"")</f>
        <v/>
      </c>
    </row>
    <row r="34" spans="1:21" x14ac:dyDescent="0.25">
      <c r="A34" s="53">
        <v>33</v>
      </c>
      <c r="B34" s="44"/>
      <c r="C34" s="45"/>
      <c r="D34" s="46"/>
      <c r="E34" s="46"/>
      <c r="F34" s="46"/>
      <c r="G34" s="46"/>
      <c r="H34" s="54"/>
      <c r="I34" s="48"/>
      <c r="J34" s="48"/>
      <c r="K34" s="60" t="str">
        <f>IFERROR(VLOOKUP(I34,'Risk info'!$M$2:$N$6,2,FALSE) * VLOOKUP(J34,'Risk info'!$P$2:$Q$6,2,FALSE),"")</f>
        <v/>
      </c>
      <c r="L34" s="49"/>
      <c r="M34" s="50"/>
      <c r="N34" s="46"/>
      <c r="O34" s="49"/>
      <c r="P34" s="51"/>
      <c r="Q34" s="51"/>
      <c r="R34" s="51"/>
      <c r="S34" s="48"/>
      <c r="T34" s="48"/>
      <c r="U34" s="60" t="str">
        <f>IFERROR(VLOOKUP(S34,'Risk info'!$M$2:$N$6,2,FALSE) * VLOOKUP(T34,'Risk info'!$P$2:$Q$6,2,FALSE),"")</f>
        <v/>
      </c>
    </row>
    <row r="35" spans="1:21" x14ac:dyDescent="0.25">
      <c r="A35" s="53">
        <v>34</v>
      </c>
      <c r="B35" s="44"/>
      <c r="C35" s="45"/>
      <c r="D35" s="46"/>
      <c r="E35" s="46"/>
      <c r="F35" s="46"/>
      <c r="G35" s="46"/>
      <c r="H35" s="54"/>
      <c r="I35" s="48"/>
      <c r="J35" s="48"/>
      <c r="K35" s="60" t="str">
        <f>IFERROR(VLOOKUP(I35,'Risk info'!$M$2:$N$6,2,FALSE) * VLOOKUP(J35,'Risk info'!$P$2:$Q$6,2,FALSE),"")</f>
        <v/>
      </c>
      <c r="L35" s="49"/>
      <c r="M35" s="50"/>
      <c r="N35" s="46"/>
      <c r="O35" s="49"/>
      <c r="P35" s="51"/>
      <c r="Q35" s="51"/>
      <c r="R35" s="51"/>
      <c r="S35" s="48"/>
      <c r="T35" s="48"/>
      <c r="U35" s="60" t="str">
        <f>IFERROR(VLOOKUP(S35,'Risk info'!$M$2:$N$6,2,FALSE) * VLOOKUP(T35,'Risk info'!$P$2:$Q$6,2,FALSE),"")</f>
        <v/>
      </c>
    </row>
    <row r="36" spans="1:21" x14ac:dyDescent="0.25">
      <c r="A36" s="53">
        <v>35</v>
      </c>
      <c r="B36" s="44"/>
      <c r="C36" s="45"/>
      <c r="D36" s="46"/>
      <c r="E36" s="46"/>
      <c r="F36" s="46"/>
      <c r="G36" s="46"/>
      <c r="H36" s="54"/>
      <c r="I36" s="48"/>
      <c r="J36" s="48"/>
      <c r="K36" s="60" t="str">
        <f>IFERROR(VLOOKUP(I36,'Risk info'!$M$2:$N$6,2,FALSE) * VLOOKUP(J36,'Risk info'!$P$2:$Q$6,2,FALSE),"")</f>
        <v/>
      </c>
      <c r="L36" s="49"/>
      <c r="M36" s="50"/>
      <c r="N36" s="46"/>
      <c r="O36" s="49"/>
      <c r="P36" s="51"/>
      <c r="Q36" s="51"/>
      <c r="R36" s="51"/>
      <c r="S36" s="48"/>
      <c r="T36" s="48"/>
      <c r="U36" s="60" t="str">
        <f>IFERROR(VLOOKUP(S36,'Risk info'!$M$2:$N$6,2,FALSE) * VLOOKUP(T36,'Risk info'!$P$2:$Q$6,2,FALSE),"")</f>
        <v/>
      </c>
    </row>
    <row r="37" spans="1:21" x14ac:dyDescent="0.25">
      <c r="A37" s="53">
        <v>36</v>
      </c>
      <c r="B37" s="44"/>
      <c r="C37" s="45"/>
      <c r="D37" s="46"/>
      <c r="E37" s="46"/>
      <c r="F37" s="46"/>
      <c r="G37" s="46"/>
      <c r="H37" s="54"/>
      <c r="I37" s="48"/>
      <c r="J37" s="48"/>
      <c r="K37" s="60" t="str">
        <f>IFERROR(VLOOKUP(I37,'Risk info'!$M$2:$N$6,2,FALSE) * VLOOKUP(J37,'Risk info'!$P$2:$Q$6,2,FALSE),"")</f>
        <v/>
      </c>
      <c r="L37" s="49"/>
      <c r="M37" s="50"/>
      <c r="N37" s="46"/>
      <c r="O37" s="49"/>
      <c r="P37" s="51"/>
      <c r="Q37" s="51"/>
      <c r="R37" s="51"/>
      <c r="S37" s="48"/>
      <c r="T37" s="48"/>
      <c r="U37" s="60" t="str">
        <f>IFERROR(VLOOKUP(S37,'Risk info'!$M$2:$N$6,2,FALSE) * VLOOKUP(T37,'Risk info'!$P$2:$Q$6,2,FALSE),"")</f>
        <v/>
      </c>
    </row>
    <row r="38" spans="1:21" x14ac:dyDescent="0.25">
      <c r="A38" s="53">
        <v>37</v>
      </c>
      <c r="B38" s="44"/>
      <c r="C38" s="45"/>
      <c r="D38" s="46"/>
      <c r="E38" s="46"/>
      <c r="F38" s="46"/>
      <c r="G38" s="46"/>
      <c r="H38" s="54"/>
      <c r="I38" s="48"/>
      <c r="J38" s="48"/>
      <c r="K38" s="60" t="str">
        <f>IFERROR(VLOOKUP(I38,'Risk info'!$M$2:$N$6,2,FALSE) * VLOOKUP(J38,'Risk info'!$P$2:$Q$6,2,FALSE),"")</f>
        <v/>
      </c>
      <c r="L38" s="49"/>
      <c r="M38" s="50"/>
      <c r="N38" s="46"/>
      <c r="O38" s="49"/>
      <c r="P38" s="51"/>
      <c r="Q38" s="51"/>
      <c r="R38" s="51"/>
      <c r="S38" s="48"/>
      <c r="T38" s="48"/>
      <c r="U38" s="60" t="str">
        <f>IFERROR(VLOOKUP(S38,'Risk info'!$M$2:$N$6,2,FALSE) * VLOOKUP(T38,'Risk info'!$P$2:$Q$6,2,FALSE),"")</f>
        <v/>
      </c>
    </row>
    <row r="39" spans="1:21" x14ac:dyDescent="0.25">
      <c r="A39" s="53">
        <v>38</v>
      </c>
      <c r="B39" s="44"/>
      <c r="C39" s="45"/>
      <c r="D39" s="46"/>
      <c r="E39" s="46"/>
      <c r="F39" s="46"/>
      <c r="G39" s="46"/>
      <c r="H39" s="54"/>
      <c r="I39" s="48"/>
      <c r="J39" s="48"/>
      <c r="K39" s="60" t="str">
        <f>IFERROR(VLOOKUP(I39,'Risk info'!$M$2:$N$6,2,FALSE) * VLOOKUP(J39,'Risk info'!$P$2:$Q$6,2,FALSE),"")</f>
        <v/>
      </c>
      <c r="L39" s="49"/>
      <c r="M39" s="50"/>
      <c r="N39" s="46"/>
      <c r="O39" s="49"/>
      <c r="P39" s="51"/>
      <c r="Q39" s="51"/>
      <c r="R39" s="51"/>
      <c r="S39" s="48"/>
      <c r="T39" s="48"/>
      <c r="U39" s="60" t="str">
        <f>IFERROR(VLOOKUP(S39,'Risk info'!$M$2:$N$6,2,FALSE) * VLOOKUP(T39,'Risk info'!$P$2:$Q$6,2,FALSE),"")</f>
        <v/>
      </c>
    </row>
    <row r="40" spans="1:21" x14ac:dyDescent="0.25">
      <c r="A40" s="53">
        <v>39</v>
      </c>
      <c r="B40" s="44"/>
      <c r="C40" s="45"/>
      <c r="D40" s="46"/>
      <c r="E40" s="46"/>
      <c r="F40" s="46"/>
      <c r="G40" s="46"/>
      <c r="H40" s="54"/>
      <c r="I40" s="48"/>
      <c r="J40" s="48"/>
      <c r="K40" s="60" t="str">
        <f>IFERROR(VLOOKUP(I40,'Risk info'!$M$2:$N$6,2,FALSE) * VLOOKUP(J40,'Risk info'!$P$2:$Q$6,2,FALSE),"")</f>
        <v/>
      </c>
      <c r="L40" s="49"/>
      <c r="M40" s="50"/>
      <c r="N40" s="46"/>
      <c r="O40" s="49"/>
      <c r="P40" s="51"/>
      <c r="Q40" s="51"/>
      <c r="R40" s="51"/>
      <c r="S40" s="48"/>
      <c r="T40" s="48"/>
      <c r="U40" s="60" t="str">
        <f>IFERROR(VLOOKUP(S40,'Risk info'!$M$2:$N$6,2,FALSE) * VLOOKUP(T40,'Risk info'!$P$2:$Q$6,2,FALSE),"")</f>
        <v/>
      </c>
    </row>
    <row r="41" spans="1:21" x14ac:dyDescent="0.25">
      <c r="A41" s="53">
        <v>40</v>
      </c>
      <c r="B41" s="44"/>
      <c r="C41" s="45"/>
      <c r="D41" s="46"/>
      <c r="E41" s="46"/>
      <c r="F41" s="46"/>
      <c r="G41" s="46"/>
      <c r="H41" s="54"/>
      <c r="I41" s="48"/>
      <c r="J41" s="48"/>
      <c r="K41" s="60" t="str">
        <f>IFERROR(VLOOKUP(I41,'Risk info'!$M$2:$N$6,2,FALSE) * VLOOKUP(J41,'Risk info'!$P$2:$Q$6,2,FALSE),"")</f>
        <v/>
      </c>
      <c r="L41" s="49"/>
      <c r="M41" s="50"/>
      <c r="N41" s="46"/>
      <c r="O41" s="49"/>
      <c r="P41" s="51"/>
      <c r="Q41" s="51"/>
      <c r="R41" s="51"/>
      <c r="S41" s="48"/>
      <c r="T41" s="48"/>
      <c r="U41" s="60" t="str">
        <f>IFERROR(VLOOKUP(S41,'Risk info'!$M$2:$N$6,2,FALSE) * VLOOKUP(T41,'Risk info'!$P$2:$Q$6,2,FALSE),"")</f>
        <v/>
      </c>
    </row>
    <row r="42" spans="1:21" x14ac:dyDescent="0.25">
      <c r="A42" s="53">
        <v>41</v>
      </c>
      <c r="B42" s="44"/>
      <c r="C42" s="45"/>
      <c r="D42" s="46"/>
      <c r="E42" s="46"/>
      <c r="F42" s="46"/>
      <c r="G42" s="46"/>
      <c r="H42" s="54"/>
      <c r="I42" s="48"/>
      <c r="J42" s="48"/>
      <c r="K42" s="60" t="str">
        <f>IFERROR(VLOOKUP(I42,'Risk info'!$M$2:$N$6,2,FALSE) * VLOOKUP(J42,'Risk info'!$P$2:$Q$6,2,FALSE),"")</f>
        <v/>
      </c>
      <c r="L42" s="49"/>
      <c r="M42" s="50"/>
      <c r="N42" s="46"/>
      <c r="O42" s="49"/>
      <c r="P42" s="51"/>
      <c r="Q42" s="51"/>
      <c r="R42" s="51"/>
      <c r="S42" s="48"/>
      <c r="T42" s="48"/>
      <c r="U42" s="60" t="str">
        <f>IFERROR(VLOOKUP(S42,'Risk info'!$M$2:$N$6,2,FALSE) * VLOOKUP(T42,'Risk info'!$P$2:$Q$6,2,FALSE),"")</f>
        <v/>
      </c>
    </row>
    <row r="43" spans="1:21" x14ac:dyDescent="0.25">
      <c r="A43" s="53">
        <v>42</v>
      </c>
      <c r="B43" s="44"/>
      <c r="C43" s="45"/>
      <c r="D43" s="46"/>
      <c r="E43" s="46"/>
      <c r="F43" s="46"/>
      <c r="G43" s="46"/>
      <c r="H43" s="54"/>
      <c r="I43" s="48"/>
      <c r="J43" s="48"/>
      <c r="K43" s="60" t="str">
        <f>IFERROR(VLOOKUP(I43,'Risk info'!$M$2:$N$6,2,FALSE) * VLOOKUP(J43,'Risk info'!$P$2:$Q$6,2,FALSE),"")</f>
        <v/>
      </c>
      <c r="L43" s="49"/>
      <c r="M43" s="50"/>
      <c r="N43" s="46"/>
      <c r="O43" s="49"/>
      <c r="P43" s="51"/>
      <c r="Q43" s="51"/>
      <c r="R43" s="51"/>
      <c r="S43" s="48"/>
      <c r="T43" s="48"/>
      <c r="U43" s="60" t="str">
        <f>IFERROR(VLOOKUP(S43,'Risk info'!$M$2:$N$6,2,FALSE) * VLOOKUP(T43,'Risk info'!$P$2:$Q$6,2,FALSE),"")</f>
        <v/>
      </c>
    </row>
    <row r="44" spans="1:21" x14ac:dyDescent="0.25">
      <c r="A44" s="53">
        <v>43</v>
      </c>
      <c r="B44" s="44"/>
      <c r="C44" s="45"/>
      <c r="D44" s="46"/>
      <c r="E44" s="46"/>
      <c r="F44" s="46"/>
      <c r="G44" s="46"/>
      <c r="H44" s="54"/>
      <c r="I44" s="48"/>
      <c r="J44" s="48"/>
      <c r="K44" s="60" t="str">
        <f>IFERROR(VLOOKUP(I44,'Risk info'!$M$2:$N$6,2,FALSE) * VLOOKUP(J44,'Risk info'!$P$2:$Q$6,2,FALSE),"")</f>
        <v/>
      </c>
      <c r="L44" s="49"/>
      <c r="M44" s="50"/>
      <c r="N44" s="46"/>
      <c r="O44" s="49"/>
      <c r="P44" s="51"/>
      <c r="Q44" s="51"/>
      <c r="R44" s="51"/>
      <c r="S44" s="48"/>
      <c r="T44" s="48"/>
      <c r="U44" s="60" t="str">
        <f>IFERROR(VLOOKUP(S44,'Risk info'!$M$2:$N$6,2,FALSE) * VLOOKUP(T44,'Risk info'!$P$2:$Q$6,2,FALSE),"")</f>
        <v/>
      </c>
    </row>
    <row r="45" spans="1:21" x14ac:dyDescent="0.25">
      <c r="A45" s="53">
        <v>44</v>
      </c>
      <c r="B45" s="44"/>
      <c r="C45" s="45"/>
      <c r="D45" s="46"/>
      <c r="E45" s="46"/>
      <c r="F45" s="46"/>
      <c r="G45" s="46"/>
      <c r="H45" s="54"/>
      <c r="I45" s="48"/>
      <c r="J45" s="48"/>
      <c r="K45" s="60" t="str">
        <f>IFERROR(VLOOKUP(I45,'Risk info'!$M$2:$N$6,2,FALSE) * VLOOKUP(J45,'Risk info'!$P$2:$Q$6,2,FALSE),"")</f>
        <v/>
      </c>
      <c r="L45" s="49"/>
      <c r="M45" s="50"/>
      <c r="N45" s="46"/>
      <c r="O45" s="49"/>
      <c r="P45" s="51"/>
      <c r="Q45" s="51"/>
      <c r="R45" s="51"/>
      <c r="S45" s="48"/>
      <c r="T45" s="48"/>
      <c r="U45" s="60" t="str">
        <f>IFERROR(VLOOKUP(S45,'Risk info'!$M$2:$N$6,2,FALSE) * VLOOKUP(T45,'Risk info'!$P$2:$Q$6,2,FALSE),"")</f>
        <v/>
      </c>
    </row>
    <row r="46" spans="1:21" x14ac:dyDescent="0.25">
      <c r="A46" s="53">
        <v>45</v>
      </c>
      <c r="B46" s="44"/>
      <c r="C46" s="45"/>
      <c r="D46" s="46"/>
      <c r="E46" s="46"/>
      <c r="F46" s="46"/>
      <c r="G46" s="46"/>
      <c r="H46" s="54"/>
      <c r="I46" s="48"/>
      <c r="J46" s="48"/>
      <c r="K46" s="60" t="str">
        <f>IFERROR(VLOOKUP(I46,'Risk info'!$M$2:$N$6,2,FALSE) * VLOOKUP(J46,'Risk info'!$P$2:$Q$6,2,FALSE),"")</f>
        <v/>
      </c>
      <c r="L46" s="49"/>
      <c r="M46" s="50"/>
      <c r="N46" s="46"/>
      <c r="O46" s="49"/>
      <c r="P46" s="51"/>
      <c r="Q46" s="51"/>
      <c r="R46" s="51"/>
      <c r="S46" s="48"/>
      <c r="T46" s="48"/>
      <c r="U46" s="60" t="str">
        <f>IFERROR(VLOOKUP(S46,'Risk info'!$M$2:$N$6,2,FALSE) * VLOOKUP(T46,'Risk info'!$P$2:$Q$6,2,FALSE),"")</f>
        <v/>
      </c>
    </row>
    <row r="47" spans="1:21" x14ac:dyDescent="0.25">
      <c r="A47" s="53">
        <v>46</v>
      </c>
      <c r="B47" s="44"/>
      <c r="C47" s="45"/>
      <c r="D47" s="46"/>
      <c r="E47" s="46"/>
      <c r="F47" s="46"/>
      <c r="G47" s="46"/>
      <c r="H47" s="54"/>
      <c r="I47" s="48"/>
      <c r="J47" s="48"/>
      <c r="K47" s="60" t="str">
        <f>IFERROR(VLOOKUP(I47,'Risk info'!$M$2:$N$6,2,FALSE) * VLOOKUP(J47,'Risk info'!$P$2:$Q$6,2,FALSE),"")</f>
        <v/>
      </c>
      <c r="L47" s="49"/>
      <c r="M47" s="50"/>
      <c r="N47" s="46"/>
      <c r="O47" s="49"/>
      <c r="P47" s="51"/>
      <c r="Q47" s="51"/>
      <c r="R47" s="51"/>
      <c r="S47" s="48"/>
      <c r="T47" s="48"/>
      <c r="U47" s="60" t="str">
        <f>IFERROR(VLOOKUP(S47,'Risk info'!$M$2:$N$6,2,FALSE) * VLOOKUP(T47,'Risk info'!$P$2:$Q$6,2,FALSE),"")</f>
        <v/>
      </c>
    </row>
    <row r="48" spans="1:21" x14ac:dyDescent="0.25">
      <c r="A48" s="53">
        <v>47</v>
      </c>
      <c r="B48" s="44"/>
      <c r="C48" s="45"/>
      <c r="D48" s="46"/>
      <c r="E48" s="46"/>
      <c r="F48" s="46"/>
      <c r="G48" s="46"/>
      <c r="H48" s="54"/>
      <c r="I48" s="48"/>
      <c r="J48" s="48"/>
      <c r="K48" s="60" t="str">
        <f>IFERROR(VLOOKUP(I48,'Risk info'!$M$2:$N$6,2,FALSE) * VLOOKUP(J48,'Risk info'!$P$2:$Q$6,2,FALSE),"")</f>
        <v/>
      </c>
      <c r="L48" s="49"/>
      <c r="M48" s="50"/>
      <c r="N48" s="46"/>
      <c r="O48" s="49"/>
      <c r="P48" s="51"/>
      <c r="Q48" s="51"/>
      <c r="R48" s="51"/>
      <c r="S48" s="48"/>
      <c r="T48" s="48"/>
      <c r="U48" s="60" t="str">
        <f>IFERROR(VLOOKUP(S48,'Risk info'!$M$2:$N$6,2,FALSE) * VLOOKUP(T48,'Risk info'!$P$2:$Q$6,2,FALSE),"")</f>
        <v/>
      </c>
    </row>
  </sheetData>
  <phoneticPr fontId="12" type="noConversion"/>
  <conditionalFormatting sqref="K2:K48">
    <cfRule type="cellIs" dxfId="29" priority="48" operator="between">
      <formula>10</formula>
      <formula>16</formula>
    </cfRule>
    <cfRule type="cellIs" dxfId="28" priority="49" operator="between">
      <formula>6</formula>
      <formula>9</formula>
    </cfRule>
    <cfRule type="cellIs" dxfId="27" priority="50" operator="between">
      <formula>2</formula>
      <formula>4</formula>
    </cfRule>
    <cfRule type="cellIs" dxfId="26" priority="51" operator="between">
      <formula>0</formula>
      <formula>4</formula>
    </cfRule>
  </conditionalFormatting>
  <conditionalFormatting sqref="K42:K1048576">
    <cfRule type="containsBlanks" priority="40">
      <formula>LEN(TRIM(K42))=0</formula>
    </cfRule>
  </conditionalFormatting>
  <conditionalFormatting sqref="I2:J48">
    <cfRule type="containsText" dxfId="25" priority="30" operator="containsText" text="Välj">
      <formula>NOT(ISERROR(SEARCH("Välj",I2)))</formula>
    </cfRule>
  </conditionalFormatting>
  <conditionalFormatting sqref="I2:I48">
    <cfRule type="containsText" dxfId="24" priority="31" operator="containsText" text="Ofta">
      <formula>NOT(ISERROR(SEARCH("Ofta",I2)))</formula>
    </cfRule>
    <cfRule type="containsText" dxfId="23" priority="32" operator="containsText" text="Regelbundet">
      <formula>NOT(ISERROR(SEARCH("Regelbundet",I2)))</formula>
    </cfRule>
    <cfRule type="containsText" dxfId="22" priority="33" operator="containsText" text="Mycket">
      <formula>NOT(ISERROR(SEARCH("Mycket",I2)))</formula>
    </cfRule>
    <cfRule type="beginsWith" dxfId="21" priority="34" operator="beginsWith" text="Sällan">
      <formula>LEFT(I2,LEN("Sällan"))="Sällan"</formula>
    </cfRule>
  </conditionalFormatting>
  <conditionalFormatting sqref="J2:J48">
    <cfRule type="containsText" dxfId="20" priority="16" operator="containsText" text="Allvarlig">
      <formula>NOT(ISERROR(SEARCH("Allvarlig",J2)))</formula>
    </cfRule>
    <cfRule type="containsText" dxfId="19" priority="17" operator="containsText" text="Betydande">
      <formula>NOT(ISERROR(SEARCH("Betydande",J2)))</formula>
    </cfRule>
    <cfRule type="containsText" dxfId="18" priority="18" operator="containsText" text="Försumbar">
      <formula>NOT(ISERROR(SEARCH("Försumbar",J2)))</formula>
    </cfRule>
    <cfRule type="containsText" dxfId="17" priority="19" operator="containsText" text="Måttlig">
      <formula>NOT(ISERROR(SEARCH("Måttlig",J2)))</formula>
    </cfRule>
  </conditionalFormatting>
  <conditionalFormatting sqref="U2:U48">
    <cfRule type="cellIs" dxfId="16" priority="11" operator="between">
      <formula>10</formula>
      <formula>16</formula>
    </cfRule>
    <cfRule type="cellIs" dxfId="15" priority="12" operator="between">
      <formula>6</formula>
      <formula>9</formula>
    </cfRule>
    <cfRule type="cellIs" dxfId="14" priority="13" operator="between">
      <formula>2</formula>
      <formula>4</formula>
    </cfRule>
    <cfRule type="cellIs" dxfId="13" priority="14" operator="between">
      <formula>0</formula>
      <formula>4</formula>
    </cfRule>
  </conditionalFormatting>
  <conditionalFormatting sqref="U42:U1048576">
    <cfRule type="containsBlanks" priority="10">
      <formula>LEN(TRIM(U42))=0</formula>
    </cfRule>
  </conditionalFormatting>
  <conditionalFormatting sqref="S2:T48">
    <cfRule type="containsText" dxfId="12" priority="5" operator="containsText" text="Välj">
      <formula>NOT(ISERROR(SEARCH("Välj",S2)))</formula>
    </cfRule>
  </conditionalFormatting>
  <conditionalFormatting sqref="S2:S48">
    <cfRule type="containsText" dxfId="11" priority="6" operator="containsText" text="Ofta">
      <formula>NOT(ISERROR(SEARCH("Ofta",S2)))</formula>
    </cfRule>
    <cfRule type="containsText" dxfId="10" priority="7" operator="containsText" text="Regelbundet">
      <formula>NOT(ISERROR(SEARCH("Regelbundet",S2)))</formula>
    </cfRule>
    <cfRule type="containsText" dxfId="9" priority="8" operator="containsText" text="Mycket">
      <formula>NOT(ISERROR(SEARCH("Mycket",S2)))</formula>
    </cfRule>
    <cfRule type="beginsWith" dxfId="8" priority="9" operator="beginsWith" text="Sällan">
      <formula>LEFT(S2,LEN("Sällan"))="Sällan"</formula>
    </cfRule>
  </conditionalFormatting>
  <conditionalFormatting sqref="T2:T48">
    <cfRule type="containsText" dxfId="7" priority="1" operator="containsText" text="Allvarlig">
      <formula>NOT(ISERROR(SEARCH("Allvarlig",T2)))</formula>
    </cfRule>
    <cfRule type="containsText" dxfId="6" priority="2" operator="containsText" text="Betydande">
      <formula>NOT(ISERROR(SEARCH("Betydande",T2)))</formula>
    </cfRule>
    <cfRule type="containsText" dxfId="5" priority="3" operator="containsText" text="Försumbar">
      <formula>NOT(ISERROR(SEARCH("Försumbar",T2)))</formula>
    </cfRule>
    <cfRule type="containsText" dxfId="4" priority="4" operator="containsText" text="Måttlig">
      <formula>NOT(ISERROR(SEARCH("Måttlig",T2)))</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BB9F731-5E2A-47C8-8FB6-958576A42145}">
          <x14:formula1>
            <xm:f>'Risk info'!$D$3:$D$8</xm:f>
          </x14:formula1>
          <xm:sqref>L1</xm:sqref>
        </x14:dataValidation>
        <x14:dataValidation type="list" allowBlank="1" showInputMessage="1" showErrorMessage="1" xr:uid="{C422CF1F-E730-4661-B369-73A7232A2B65}">
          <x14:formula1>
            <xm:f>'Risk info'!$G$2:$G$5</xm:f>
          </x14:formula1>
          <xm:sqref>M1:M48</xm:sqref>
        </x14:dataValidation>
        <x14:dataValidation type="list" allowBlank="1" showInputMessage="1" showErrorMessage="1" xr:uid="{ECEAF5B9-3910-4086-AD33-3038B13956E5}">
          <x14:formula1>
            <xm:f>'Risk info'!$M$2:$M$6</xm:f>
          </x14:formula1>
          <xm:sqref>I2:I48 S2:S48</xm:sqref>
        </x14:dataValidation>
        <x14:dataValidation type="list" allowBlank="1" showInputMessage="1" showErrorMessage="1" xr:uid="{915FE414-14B9-4140-AD20-48AF984AEAD1}">
          <x14:formula1>
            <xm:f>'Risk info'!$P$2:$P$6</xm:f>
          </x14:formula1>
          <xm:sqref>J2:J48 T2:T48</xm:sqref>
        </x14:dataValidation>
        <x14:dataValidation type="list" allowBlank="1" showInputMessage="1" showErrorMessage="1" xr:uid="{180B46EE-586D-44D3-A2EF-27221A003E4D}">
          <x14:formula1>
            <xm:f>'Risk info'!$D$2:$D$7</xm:f>
          </x14:formula1>
          <xm:sqref>L2:L48</xm:sqref>
        </x14:dataValidation>
        <x14:dataValidation type="list" allowBlank="1" showInputMessage="1" showErrorMessage="1" xr:uid="{25127EA8-78D5-4459-BAA4-3C26DC2D1357}">
          <x14:formula1>
            <xm:f>'Risk info'!$J$2:$J$9</xm:f>
          </x14:formula1>
          <xm:sqref>H2:H48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9DD6B-F37D-4903-B5BD-4CD07F7D6F1D}">
  <sheetPr>
    <pageSetUpPr fitToPage="1"/>
  </sheetPr>
  <dimension ref="A1:AG45"/>
  <sheetViews>
    <sheetView showGridLines="0" zoomScale="80" zoomScaleNormal="80" workbookViewId="0">
      <selection activeCell="N20" sqref="N20:X37"/>
    </sheetView>
  </sheetViews>
  <sheetFormatPr defaultRowHeight="15" x14ac:dyDescent="0.25"/>
  <cols>
    <col min="7" max="7" width="2.28515625" customWidth="1"/>
    <col min="13" max="13" width="2.85546875" customWidth="1"/>
    <col min="17" max="17" width="3.5703125" customWidth="1"/>
    <col min="19" max="19" width="2.42578125" customWidth="1"/>
    <col min="21" max="21" width="5.28515625" customWidth="1"/>
    <col min="22" max="22" width="4" customWidth="1"/>
    <col min="24" max="24" width="23.42578125" customWidth="1"/>
    <col min="26" max="26" width="3.42578125" customWidth="1"/>
    <col min="27" max="27" width="9.140625" hidden="1" customWidth="1"/>
    <col min="28" max="31" width="0" hidden="1" customWidth="1"/>
    <col min="32" max="32" width="14.140625" customWidth="1"/>
    <col min="33" max="33" width="11.5703125" customWidth="1"/>
  </cols>
  <sheetData>
    <row r="1" spans="1:33" ht="15.75" thickTop="1" x14ac:dyDescent="0.25">
      <c r="A1" s="14"/>
      <c r="B1" s="15"/>
      <c r="C1" s="15"/>
      <c r="D1" s="15"/>
      <c r="E1" s="15"/>
      <c r="F1" s="15"/>
      <c r="G1" s="15"/>
      <c r="H1" s="15"/>
      <c r="I1" s="15"/>
      <c r="J1" s="15"/>
      <c r="K1" s="15"/>
      <c r="L1" s="15"/>
      <c r="M1" s="15"/>
      <c r="N1" s="15"/>
      <c r="O1" s="15"/>
      <c r="P1" s="15"/>
      <c r="Q1" s="15"/>
      <c r="R1" s="15"/>
      <c r="S1" s="15"/>
      <c r="T1" s="15"/>
      <c r="U1" s="15"/>
      <c r="V1" s="15"/>
      <c r="W1" s="15"/>
      <c r="X1" s="15"/>
      <c r="Y1" s="16"/>
    </row>
    <row r="2" spans="1:33" ht="19.5" thickBot="1" x14ac:dyDescent="0.35">
      <c r="A2" s="17"/>
      <c r="T2" s="11" t="s">
        <v>104</v>
      </c>
      <c r="Y2" s="18"/>
    </row>
    <row r="3" spans="1:33" ht="36.75" thickBot="1" x14ac:dyDescent="0.6">
      <c r="A3" s="17"/>
      <c r="B3" s="19" t="s">
        <v>40</v>
      </c>
      <c r="T3" s="75">
        <f>IFERROR(VLOOKUP(AG5,Risklista!A$1:Q$48,7,FALSE),"")</f>
        <v>0</v>
      </c>
      <c r="U3" s="76"/>
      <c r="V3" s="76"/>
      <c r="W3" s="76"/>
      <c r="X3" s="77"/>
      <c r="Y3" s="18"/>
    </row>
    <row r="4" spans="1:33" ht="15.75" customHeight="1" x14ac:dyDescent="0.55000000000000004">
      <c r="A4" s="17"/>
      <c r="B4" s="19"/>
      <c r="T4" s="12"/>
      <c r="U4" s="9"/>
      <c r="V4" s="9"/>
      <c r="W4" s="9"/>
      <c r="X4" s="9"/>
      <c r="Y4" s="18"/>
    </row>
    <row r="5" spans="1:33" ht="19.5" thickBot="1" x14ac:dyDescent="0.35">
      <c r="A5" s="17"/>
      <c r="B5" s="11" t="s">
        <v>102</v>
      </c>
      <c r="H5" s="11" t="s">
        <v>103</v>
      </c>
      <c r="Y5" s="18"/>
      <c r="AF5" s="39" t="s">
        <v>27</v>
      </c>
      <c r="AG5" s="24">
        <v>1</v>
      </c>
    </row>
    <row r="6" spans="1:33" ht="15" customHeight="1" x14ac:dyDescent="0.25">
      <c r="A6" s="17"/>
      <c r="B6" s="78">
        <f>IFERROR( VLOOKUP(AG5,Risklista!A$1:Q$48,8),"")</f>
        <v>0</v>
      </c>
      <c r="C6" s="79"/>
      <c r="D6" s="79"/>
      <c r="E6" s="79"/>
      <c r="F6" s="80"/>
      <c r="H6" s="105">
        <f>IFERROR(VLOOKUP(AG5,Risklista!A$1:Q$48,6,FALSE),"")</f>
        <v>0</v>
      </c>
      <c r="I6" s="106"/>
      <c r="J6" s="106"/>
      <c r="K6" s="106"/>
      <c r="L6" s="106"/>
      <c r="M6" s="106"/>
      <c r="N6" s="106"/>
      <c r="O6" s="106"/>
      <c r="P6" s="106"/>
      <c r="Q6" s="106"/>
      <c r="R6" s="106"/>
      <c r="S6" s="106"/>
      <c r="T6" s="106"/>
      <c r="U6" s="106"/>
      <c r="V6" s="106"/>
      <c r="W6" s="106"/>
      <c r="X6" s="107"/>
      <c r="Y6" s="18"/>
      <c r="AF6" s="39"/>
      <c r="AG6" s="25"/>
    </row>
    <row r="7" spans="1:33" ht="15" customHeight="1" x14ac:dyDescent="0.25">
      <c r="A7" s="17"/>
      <c r="B7" s="81"/>
      <c r="C7" s="82"/>
      <c r="D7" s="82"/>
      <c r="E7" s="82"/>
      <c r="F7" s="83"/>
      <c r="H7" s="108"/>
      <c r="I7" s="109"/>
      <c r="J7" s="109"/>
      <c r="K7" s="109"/>
      <c r="L7" s="109"/>
      <c r="M7" s="109"/>
      <c r="N7" s="109"/>
      <c r="O7" s="109"/>
      <c r="P7" s="109"/>
      <c r="Q7" s="109"/>
      <c r="R7" s="109"/>
      <c r="S7" s="109"/>
      <c r="T7" s="109"/>
      <c r="U7" s="109"/>
      <c r="V7" s="109"/>
      <c r="W7" s="109"/>
      <c r="X7" s="110"/>
      <c r="Y7" s="18"/>
      <c r="AF7" s="39"/>
      <c r="AG7" s="25"/>
    </row>
    <row r="8" spans="1:33" ht="15" customHeight="1" thickBot="1" x14ac:dyDescent="0.3">
      <c r="A8" s="17"/>
      <c r="B8" s="84"/>
      <c r="C8" s="85"/>
      <c r="D8" s="85"/>
      <c r="E8" s="85"/>
      <c r="F8" s="86"/>
      <c r="H8" s="111"/>
      <c r="I8" s="112"/>
      <c r="J8" s="112"/>
      <c r="K8" s="112"/>
      <c r="L8" s="112"/>
      <c r="M8" s="112"/>
      <c r="N8" s="112"/>
      <c r="O8" s="112"/>
      <c r="P8" s="112"/>
      <c r="Q8" s="112"/>
      <c r="R8" s="112"/>
      <c r="S8" s="112"/>
      <c r="T8" s="112"/>
      <c r="U8" s="112"/>
      <c r="V8" s="112"/>
      <c r="W8" s="112"/>
      <c r="X8" s="113"/>
      <c r="Y8" s="18"/>
      <c r="AF8" s="39"/>
      <c r="AG8" s="25"/>
    </row>
    <row r="9" spans="1:33" ht="15" customHeight="1" x14ac:dyDescent="0.25">
      <c r="A9" s="17"/>
      <c r="B9" s="13"/>
      <c r="C9" s="13"/>
      <c r="D9" s="13"/>
      <c r="E9" s="13"/>
      <c r="F9" s="13"/>
      <c r="H9" s="10"/>
      <c r="I9" s="10"/>
      <c r="J9" s="10"/>
      <c r="K9" s="10"/>
      <c r="L9" s="10"/>
      <c r="M9" s="10"/>
      <c r="N9" s="10"/>
      <c r="O9" s="10"/>
      <c r="P9" s="10"/>
      <c r="Q9" s="10"/>
      <c r="R9" s="10"/>
      <c r="S9" s="10"/>
      <c r="T9" s="10"/>
      <c r="U9" s="10"/>
      <c r="V9" s="10"/>
      <c r="W9" s="10"/>
      <c r="X9" s="10"/>
      <c r="Y9" s="18"/>
      <c r="AF9" s="39"/>
      <c r="AG9" s="25"/>
    </row>
    <row r="10" spans="1:33" ht="19.5" thickBot="1" x14ac:dyDescent="0.35">
      <c r="A10" s="17"/>
      <c r="B10" s="11" t="s">
        <v>105</v>
      </c>
      <c r="H10" s="11" t="s">
        <v>41</v>
      </c>
      <c r="N10" s="11" t="s">
        <v>28</v>
      </c>
      <c r="T10" s="11" t="s">
        <v>106</v>
      </c>
      <c r="Y10" s="18"/>
      <c r="AF10" s="39"/>
      <c r="AG10" s="25"/>
    </row>
    <row r="11" spans="1:33" x14ac:dyDescent="0.25">
      <c r="A11" s="17"/>
      <c r="B11" s="78" t="str">
        <f>IFERROR(VLOOKUP(VLOOKUP(AG5,Risklista!A$1:Q$48,11,FALSE),'Risk info'!S$2:T$17,2,FALSE),"")</f>
        <v/>
      </c>
      <c r="C11" s="79"/>
      <c r="D11" s="79"/>
      <c r="E11" s="79"/>
      <c r="F11" s="80"/>
      <c r="H11" s="78" t="str">
        <f>IF(IFERROR(VLOOKUP(AG5,Risklista!A$1:Q$48,2,FALSE),"") = 0, "", IFERROR(VLOOKUP(AG5,Risklista!A$1:Q$48,2,FALSE),""))</f>
        <v/>
      </c>
      <c r="I11" s="79"/>
      <c r="J11" s="79"/>
      <c r="K11" s="79"/>
      <c r="L11" s="80"/>
      <c r="N11" s="78" t="str">
        <f>IF(IFERROR(VLOOKUP(AG5,Risklista!A$1:Q$48,13,FALSE),"") = 0, "", IFERROR(VLOOKUP(AG5,Risklista!A$1:Q$48,13,FALSE),""))</f>
        <v/>
      </c>
      <c r="O11" s="79"/>
      <c r="P11" s="79"/>
      <c r="Q11" s="79"/>
      <c r="R11" s="80"/>
      <c r="T11" s="78" t="str">
        <f>IF(IFERROR(VLOOKUP(AG5,Risklista!A$1:Q$48,12,FALSE),"") = 0, "", IFERROR(VLOOKUP(AG5,Risklista!A$1:Q$48,12,FALSE),""))</f>
        <v/>
      </c>
      <c r="U11" s="79"/>
      <c r="V11" s="79"/>
      <c r="W11" s="79"/>
      <c r="X11" s="80"/>
      <c r="Y11" s="18"/>
      <c r="AF11" s="37"/>
      <c r="AG11" s="38"/>
    </row>
    <row r="12" spans="1:33" x14ac:dyDescent="0.25">
      <c r="A12" s="17"/>
      <c r="B12" s="81"/>
      <c r="C12" s="82"/>
      <c r="D12" s="82"/>
      <c r="E12" s="82"/>
      <c r="F12" s="83"/>
      <c r="H12" s="81"/>
      <c r="I12" s="82"/>
      <c r="J12" s="82"/>
      <c r="K12" s="82"/>
      <c r="L12" s="83"/>
      <c r="N12" s="81"/>
      <c r="O12" s="82"/>
      <c r="P12" s="82"/>
      <c r="Q12" s="82"/>
      <c r="R12" s="83"/>
      <c r="T12" s="81"/>
      <c r="U12" s="82"/>
      <c r="V12" s="82"/>
      <c r="W12" s="82"/>
      <c r="X12" s="83"/>
      <c r="Y12" s="18"/>
      <c r="AF12" s="74" t="s">
        <v>29</v>
      </c>
      <c r="AG12" s="74"/>
    </row>
    <row r="13" spans="1:33" x14ac:dyDescent="0.25">
      <c r="A13" s="17"/>
      <c r="B13" s="81"/>
      <c r="C13" s="82"/>
      <c r="D13" s="82"/>
      <c r="E13" s="82"/>
      <c r="F13" s="83"/>
      <c r="H13" s="81"/>
      <c r="I13" s="82"/>
      <c r="J13" s="82"/>
      <c r="K13" s="82"/>
      <c r="L13" s="83"/>
      <c r="N13" s="81"/>
      <c r="O13" s="82"/>
      <c r="P13" s="82"/>
      <c r="Q13" s="82"/>
      <c r="R13" s="83"/>
      <c r="T13" s="81"/>
      <c r="U13" s="82"/>
      <c r="V13" s="82"/>
      <c r="W13" s="82"/>
      <c r="X13" s="83"/>
      <c r="Y13" s="18"/>
      <c r="AF13" s="37"/>
      <c r="AG13" s="38"/>
    </row>
    <row r="14" spans="1:33" x14ac:dyDescent="0.25">
      <c r="A14" s="17"/>
      <c r="B14" s="81"/>
      <c r="C14" s="82"/>
      <c r="D14" s="82"/>
      <c r="E14" s="82"/>
      <c r="F14" s="83"/>
      <c r="H14" s="81"/>
      <c r="I14" s="82"/>
      <c r="J14" s="82"/>
      <c r="K14" s="82"/>
      <c r="L14" s="83"/>
      <c r="N14" s="81"/>
      <c r="O14" s="82"/>
      <c r="P14" s="82"/>
      <c r="Q14" s="82"/>
      <c r="R14" s="83"/>
      <c r="T14" s="81"/>
      <c r="U14" s="82"/>
      <c r="V14" s="82"/>
      <c r="W14" s="82"/>
      <c r="X14" s="83"/>
      <c r="Y14" s="18"/>
      <c r="AF14" s="37"/>
      <c r="AG14" s="38"/>
    </row>
    <row r="15" spans="1:33" x14ac:dyDescent="0.25">
      <c r="A15" s="17"/>
      <c r="B15" s="81"/>
      <c r="C15" s="82"/>
      <c r="D15" s="82"/>
      <c r="E15" s="82"/>
      <c r="F15" s="83"/>
      <c r="H15" s="81"/>
      <c r="I15" s="82"/>
      <c r="J15" s="82"/>
      <c r="K15" s="82"/>
      <c r="L15" s="83"/>
      <c r="N15" s="81"/>
      <c r="O15" s="82"/>
      <c r="P15" s="82"/>
      <c r="Q15" s="82"/>
      <c r="R15" s="83"/>
      <c r="T15" s="81"/>
      <c r="U15" s="82"/>
      <c r="V15" s="82"/>
      <c r="W15" s="82"/>
      <c r="X15" s="83"/>
      <c r="Y15" s="18"/>
      <c r="AF15" s="37"/>
      <c r="AG15" s="38"/>
    </row>
    <row r="16" spans="1:33" x14ac:dyDescent="0.25">
      <c r="A16" s="17"/>
      <c r="B16" s="81"/>
      <c r="C16" s="82"/>
      <c r="D16" s="82"/>
      <c r="E16" s="82"/>
      <c r="F16" s="83"/>
      <c r="H16" s="81"/>
      <c r="I16" s="82"/>
      <c r="J16" s="82"/>
      <c r="K16" s="82"/>
      <c r="L16" s="83"/>
      <c r="N16" s="81"/>
      <c r="O16" s="82"/>
      <c r="P16" s="82"/>
      <c r="Q16" s="82"/>
      <c r="R16" s="83"/>
      <c r="T16" s="81"/>
      <c r="U16" s="82"/>
      <c r="V16" s="82"/>
      <c r="W16" s="82"/>
      <c r="X16" s="83"/>
      <c r="Y16" s="18"/>
      <c r="AF16" s="37"/>
      <c r="AG16" s="38"/>
    </row>
    <row r="17" spans="1:33" ht="15.75" thickBot="1" x14ac:dyDescent="0.3">
      <c r="A17" s="17"/>
      <c r="B17" s="84"/>
      <c r="C17" s="85"/>
      <c r="D17" s="85"/>
      <c r="E17" s="85"/>
      <c r="F17" s="86"/>
      <c r="H17" s="84"/>
      <c r="I17" s="85"/>
      <c r="J17" s="85"/>
      <c r="K17" s="85"/>
      <c r="L17" s="86"/>
      <c r="N17" s="84"/>
      <c r="O17" s="85"/>
      <c r="P17" s="85"/>
      <c r="Q17" s="85"/>
      <c r="R17" s="86"/>
      <c r="T17" s="84"/>
      <c r="U17" s="85"/>
      <c r="V17" s="85"/>
      <c r="W17" s="85"/>
      <c r="X17" s="86"/>
      <c r="Y17" s="18"/>
      <c r="AF17" s="37" t="s">
        <v>30</v>
      </c>
      <c r="AG17" s="38"/>
    </row>
    <row r="18" spans="1:33" x14ac:dyDescent="0.25">
      <c r="A18" s="17"/>
      <c r="B18" s="9"/>
      <c r="C18" s="9"/>
      <c r="D18" s="9"/>
      <c r="E18" s="9"/>
      <c r="F18" s="9"/>
      <c r="H18" s="9"/>
      <c r="I18" s="9"/>
      <c r="J18" s="9"/>
      <c r="K18" s="9"/>
      <c r="L18" s="9"/>
      <c r="N18" s="9"/>
      <c r="O18" s="9"/>
      <c r="P18" s="9"/>
      <c r="Q18" s="9"/>
      <c r="R18" s="9"/>
      <c r="T18" s="9"/>
      <c r="U18" s="9"/>
      <c r="V18" s="9"/>
      <c r="W18" s="9"/>
      <c r="X18" s="9"/>
      <c r="Y18" s="18"/>
      <c r="AF18" s="37"/>
      <c r="AG18" s="38"/>
    </row>
    <row r="19" spans="1:33" ht="19.5" thickBot="1" x14ac:dyDescent="0.35">
      <c r="A19" s="17"/>
      <c r="B19" s="11" t="s">
        <v>111</v>
      </c>
      <c r="N19" s="11" t="s">
        <v>107</v>
      </c>
      <c r="Y19" s="18"/>
      <c r="AF19" s="37"/>
      <c r="AG19" s="38"/>
    </row>
    <row r="20" spans="1:33" x14ac:dyDescent="0.25">
      <c r="A20" s="17"/>
      <c r="B20" s="96">
        <f>IFERROR(VLOOKUP(AG5,Risklista!A$1:Q$48,4,FALSE),"")</f>
        <v>0</v>
      </c>
      <c r="C20" s="97"/>
      <c r="D20" s="97"/>
      <c r="E20" s="97"/>
      <c r="F20" s="97"/>
      <c r="G20" s="97"/>
      <c r="H20" s="97"/>
      <c r="I20" s="97"/>
      <c r="J20" s="97"/>
      <c r="K20" s="97"/>
      <c r="L20" s="98"/>
      <c r="N20" s="105">
        <f>IFERROR(VLOOKUP(AG5,Risklista!A$1:Q$48,14,FALSE),"")</f>
        <v>0</v>
      </c>
      <c r="O20" s="106"/>
      <c r="P20" s="106"/>
      <c r="Q20" s="106"/>
      <c r="R20" s="106"/>
      <c r="S20" s="106"/>
      <c r="T20" s="106"/>
      <c r="U20" s="106"/>
      <c r="V20" s="106"/>
      <c r="W20" s="106"/>
      <c r="X20" s="107"/>
      <c r="Y20" s="18"/>
      <c r="AF20" s="37"/>
      <c r="AG20" s="38"/>
    </row>
    <row r="21" spans="1:33" x14ac:dyDescent="0.25">
      <c r="A21" s="17"/>
      <c r="B21" s="99"/>
      <c r="C21" s="100"/>
      <c r="D21" s="100"/>
      <c r="E21" s="100"/>
      <c r="F21" s="100"/>
      <c r="G21" s="100"/>
      <c r="H21" s="100"/>
      <c r="I21" s="100"/>
      <c r="J21" s="100"/>
      <c r="K21" s="100"/>
      <c r="L21" s="101"/>
      <c r="N21" s="108"/>
      <c r="O21" s="109"/>
      <c r="P21" s="109"/>
      <c r="Q21" s="109"/>
      <c r="R21" s="109"/>
      <c r="S21" s="109"/>
      <c r="T21" s="109"/>
      <c r="U21" s="109"/>
      <c r="V21" s="109"/>
      <c r="W21" s="109"/>
      <c r="X21" s="110"/>
      <c r="Y21" s="18"/>
      <c r="AF21" s="37" t="s">
        <v>31</v>
      </c>
      <c r="AG21" s="38"/>
    </row>
    <row r="22" spans="1:33" x14ac:dyDescent="0.25">
      <c r="A22" s="17"/>
      <c r="B22" s="99"/>
      <c r="C22" s="100"/>
      <c r="D22" s="100"/>
      <c r="E22" s="100"/>
      <c r="F22" s="100"/>
      <c r="G22" s="100"/>
      <c r="H22" s="100"/>
      <c r="I22" s="100"/>
      <c r="J22" s="100"/>
      <c r="K22" s="100"/>
      <c r="L22" s="101"/>
      <c r="N22" s="108"/>
      <c r="O22" s="109"/>
      <c r="P22" s="109"/>
      <c r="Q22" s="109"/>
      <c r="R22" s="109"/>
      <c r="S22" s="109"/>
      <c r="T22" s="109"/>
      <c r="U22" s="109"/>
      <c r="V22" s="109"/>
      <c r="W22" s="109"/>
      <c r="X22" s="110"/>
      <c r="Y22" s="18"/>
      <c r="AF22" s="37"/>
      <c r="AG22" s="38"/>
    </row>
    <row r="23" spans="1:33" x14ac:dyDescent="0.25">
      <c r="A23" s="17"/>
      <c r="B23" s="99"/>
      <c r="C23" s="100"/>
      <c r="D23" s="100"/>
      <c r="E23" s="100"/>
      <c r="F23" s="100"/>
      <c r="G23" s="100"/>
      <c r="H23" s="100"/>
      <c r="I23" s="100"/>
      <c r="J23" s="100"/>
      <c r="K23" s="100"/>
      <c r="L23" s="101"/>
      <c r="N23" s="108"/>
      <c r="O23" s="109"/>
      <c r="P23" s="109"/>
      <c r="Q23" s="109"/>
      <c r="R23" s="109"/>
      <c r="S23" s="109"/>
      <c r="T23" s="109"/>
      <c r="U23" s="109"/>
      <c r="V23" s="109"/>
      <c r="W23" s="109"/>
      <c r="X23" s="110"/>
      <c r="Y23" s="18"/>
      <c r="AF23" s="37"/>
      <c r="AG23" s="38"/>
    </row>
    <row r="24" spans="1:33" x14ac:dyDescent="0.25">
      <c r="A24" s="17"/>
      <c r="B24" s="99"/>
      <c r="C24" s="100"/>
      <c r="D24" s="100"/>
      <c r="E24" s="100"/>
      <c r="F24" s="100"/>
      <c r="G24" s="100"/>
      <c r="H24" s="100"/>
      <c r="I24" s="100"/>
      <c r="J24" s="100"/>
      <c r="K24" s="100"/>
      <c r="L24" s="101"/>
      <c r="N24" s="108"/>
      <c r="O24" s="109"/>
      <c r="P24" s="109"/>
      <c r="Q24" s="109"/>
      <c r="R24" s="109"/>
      <c r="S24" s="109"/>
      <c r="T24" s="109"/>
      <c r="U24" s="109"/>
      <c r="V24" s="109"/>
      <c r="W24" s="109"/>
      <c r="X24" s="110"/>
      <c r="Y24" s="18"/>
      <c r="AF24" s="37"/>
      <c r="AG24" s="38"/>
    </row>
    <row r="25" spans="1:33" x14ac:dyDescent="0.25">
      <c r="A25" s="17"/>
      <c r="B25" s="99"/>
      <c r="C25" s="100"/>
      <c r="D25" s="100"/>
      <c r="E25" s="100"/>
      <c r="F25" s="100"/>
      <c r="G25" s="100"/>
      <c r="H25" s="100"/>
      <c r="I25" s="100"/>
      <c r="J25" s="100"/>
      <c r="K25" s="100"/>
      <c r="L25" s="101"/>
      <c r="N25" s="108"/>
      <c r="O25" s="109"/>
      <c r="P25" s="109"/>
      <c r="Q25" s="109"/>
      <c r="R25" s="109"/>
      <c r="S25" s="109"/>
      <c r="T25" s="109"/>
      <c r="U25" s="109"/>
      <c r="V25" s="109"/>
      <c r="W25" s="109"/>
      <c r="X25" s="110"/>
      <c r="Y25" s="18"/>
      <c r="AF25" s="37" t="s">
        <v>32</v>
      </c>
      <c r="AG25" s="38"/>
    </row>
    <row r="26" spans="1:33" x14ac:dyDescent="0.25">
      <c r="A26" s="17"/>
      <c r="B26" s="99"/>
      <c r="C26" s="100"/>
      <c r="D26" s="100"/>
      <c r="E26" s="100"/>
      <c r="F26" s="100"/>
      <c r="G26" s="100"/>
      <c r="H26" s="100"/>
      <c r="I26" s="100"/>
      <c r="J26" s="100"/>
      <c r="K26" s="100"/>
      <c r="L26" s="101"/>
      <c r="N26" s="108"/>
      <c r="O26" s="109"/>
      <c r="P26" s="109"/>
      <c r="Q26" s="109"/>
      <c r="R26" s="109"/>
      <c r="S26" s="109"/>
      <c r="T26" s="109"/>
      <c r="U26" s="109"/>
      <c r="V26" s="109"/>
      <c r="W26" s="109"/>
      <c r="X26" s="110"/>
      <c r="Y26" s="18"/>
      <c r="AF26" s="37"/>
      <c r="AG26" s="38"/>
    </row>
    <row r="27" spans="1:33" x14ac:dyDescent="0.25">
      <c r="A27" s="17"/>
      <c r="B27" s="99"/>
      <c r="C27" s="100"/>
      <c r="D27" s="100"/>
      <c r="E27" s="100"/>
      <c r="F27" s="100"/>
      <c r="G27" s="100"/>
      <c r="H27" s="100"/>
      <c r="I27" s="100"/>
      <c r="J27" s="100"/>
      <c r="K27" s="100"/>
      <c r="L27" s="101"/>
      <c r="N27" s="108"/>
      <c r="O27" s="109"/>
      <c r="P27" s="109"/>
      <c r="Q27" s="109"/>
      <c r="R27" s="109"/>
      <c r="S27" s="109"/>
      <c r="T27" s="109"/>
      <c r="U27" s="109"/>
      <c r="V27" s="109"/>
      <c r="W27" s="109"/>
      <c r="X27" s="110"/>
      <c r="Y27" s="18"/>
      <c r="AF27" s="37"/>
      <c r="AG27" s="38"/>
    </row>
    <row r="28" spans="1:33" x14ac:dyDescent="0.25">
      <c r="A28" s="17"/>
      <c r="B28" s="99"/>
      <c r="C28" s="100"/>
      <c r="D28" s="100"/>
      <c r="E28" s="100"/>
      <c r="F28" s="100"/>
      <c r="G28" s="100"/>
      <c r="H28" s="100"/>
      <c r="I28" s="100"/>
      <c r="J28" s="100"/>
      <c r="K28" s="100"/>
      <c r="L28" s="101"/>
      <c r="N28" s="108"/>
      <c r="O28" s="109"/>
      <c r="P28" s="109"/>
      <c r="Q28" s="109"/>
      <c r="R28" s="109"/>
      <c r="S28" s="109"/>
      <c r="T28" s="109"/>
      <c r="U28" s="109"/>
      <c r="V28" s="109"/>
      <c r="W28" s="109"/>
      <c r="X28" s="110"/>
      <c r="Y28" s="18"/>
      <c r="AF28" s="37"/>
      <c r="AG28" s="38"/>
    </row>
    <row r="29" spans="1:33" x14ac:dyDescent="0.25">
      <c r="A29" s="17"/>
      <c r="B29" s="99"/>
      <c r="C29" s="100"/>
      <c r="D29" s="100"/>
      <c r="E29" s="100"/>
      <c r="F29" s="100"/>
      <c r="G29" s="100"/>
      <c r="H29" s="100"/>
      <c r="I29" s="100"/>
      <c r="J29" s="100"/>
      <c r="K29" s="100"/>
      <c r="L29" s="101"/>
      <c r="N29" s="108"/>
      <c r="O29" s="109"/>
      <c r="P29" s="109"/>
      <c r="Q29" s="109"/>
      <c r="R29" s="109"/>
      <c r="S29" s="109"/>
      <c r="T29" s="109"/>
      <c r="U29" s="109"/>
      <c r="V29" s="109"/>
      <c r="W29" s="109"/>
      <c r="X29" s="110"/>
      <c r="Y29" s="18"/>
      <c r="AF29" s="37"/>
      <c r="AG29" s="38"/>
    </row>
    <row r="30" spans="1:33" x14ac:dyDescent="0.25">
      <c r="A30" s="17"/>
      <c r="B30" s="99"/>
      <c r="C30" s="100"/>
      <c r="D30" s="100"/>
      <c r="E30" s="100"/>
      <c r="F30" s="100"/>
      <c r="G30" s="100"/>
      <c r="H30" s="100"/>
      <c r="I30" s="100"/>
      <c r="J30" s="100"/>
      <c r="K30" s="100"/>
      <c r="L30" s="101"/>
      <c r="N30" s="108"/>
      <c r="O30" s="109"/>
      <c r="P30" s="109"/>
      <c r="Q30" s="109"/>
      <c r="R30" s="109"/>
      <c r="S30" s="109"/>
      <c r="T30" s="109"/>
      <c r="U30" s="109"/>
      <c r="V30" s="109"/>
      <c r="W30" s="109"/>
      <c r="X30" s="110"/>
      <c r="Y30" s="18"/>
      <c r="AF30" s="37" t="s">
        <v>33</v>
      </c>
      <c r="AG30" s="38"/>
    </row>
    <row r="31" spans="1:33" x14ac:dyDescent="0.25">
      <c r="A31" s="17"/>
      <c r="B31" s="99"/>
      <c r="C31" s="100"/>
      <c r="D31" s="100"/>
      <c r="E31" s="100"/>
      <c r="F31" s="100"/>
      <c r="G31" s="100"/>
      <c r="H31" s="100"/>
      <c r="I31" s="100"/>
      <c r="J31" s="100"/>
      <c r="K31" s="100"/>
      <c r="L31" s="101"/>
      <c r="N31" s="108"/>
      <c r="O31" s="109"/>
      <c r="P31" s="109"/>
      <c r="Q31" s="109"/>
      <c r="R31" s="109"/>
      <c r="S31" s="109"/>
      <c r="T31" s="109"/>
      <c r="U31" s="109"/>
      <c r="V31" s="109"/>
      <c r="W31" s="109"/>
      <c r="X31" s="110"/>
      <c r="Y31" s="18"/>
      <c r="AF31" s="38"/>
      <c r="AG31" s="38"/>
    </row>
    <row r="32" spans="1:33" x14ac:dyDescent="0.25">
      <c r="A32" s="17"/>
      <c r="B32" s="99"/>
      <c r="C32" s="100"/>
      <c r="D32" s="100"/>
      <c r="E32" s="100"/>
      <c r="F32" s="100"/>
      <c r="G32" s="100"/>
      <c r="H32" s="100"/>
      <c r="I32" s="100"/>
      <c r="J32" s="100"/>
      <c r="K32" s="100"/>
      <c r="L32" s="101"/>
      <c r="N32" s="108"/>
      <c r="O32" s="109"/>
      <c r="P32" s="109"/>
      <c r="Q32" s="109"/>
      <c r="R32" s="109"/>
      <c r="S32" s="109"/>
      <c r="T32" s="109"/>
      <c r="U32" s="109"/>
      <c r="V32" s="109"/>
      <c r="W32" s="109"/>
      <c r="X32" s="110"/>
      <c r="Y32" s="18"/>
    </row>
    <row r="33" spans="1:26" x14ac:dyDescent="0.25">
      <c r="A33" s="17"/>
      <c r="B33" s="99"/>
      <c r="C33" s="100"/>
      <c r="D33" s="100"/>
      <c r="E33" s="100"/>
      <c r="F33" s="100"/>
      <c r="G33" s="100"/>
      <c r="H33" s="100"/>
      <c r="I33" s="100"/>
      <c r="J33" s="100"/>
      <c r="K33" s="100"/>
      <c r="L33" s="101"/>
      <c r="N33" s="108"/>
      <c r="O33" s="109"/>
      <c r="P33" s="109"/>
      <c r="Q33" s="109"/>
      <c r="R33" s="109"/>
      <c r="S33" s="109"/>
      <c r="T33" s="109"/>
      <c r="U33" s="109"/>
      <c r="V33" s="109"/>
      <c r="W33" s="109"/>
      <c r="X33" s="110"/>
      <c r="Y33" s="18"/>
    </row>
    <row r="34" spans="1:26" x14ac:dyDescent="0.25">
      <c r="A34" s="17"/>
      <c r="B34" s="99"/>
      <c r="C34" s="100"/>
      <c r="D34" s="100"/>
      <c r="E34" s="100"/>
      <c r="F34" s="100"/>
      <c r="G34" s="100"/>
      <c r="H34" s="100"/>
      <c r="I34" s="100"/>
      <c r="J34" s="100"/>
      <c r="K34" s="100"/>
      <c r="L34" s="101"/>
      <c r="N34" s="108"/>
      <c r="O34" s="109"/>
      <c r="P34" s="109"/>
      <c r="Q34" s="109"/>
      <c r="R34" s="109"/>
      <c r="S34" s="109"/>
      <c r="T34" s="109"/>
      <c r="U34" s="109"/>
      <c r="V34" s="109"/>
      <c r="W34" s="109"/>
      <c r="X34" s="110"/>
      <c r="Y34" s="18"/>
    </row>
    <row r="35" spans="1:26" x14ac:dyDescent="0.25">
      <c r="A35" s="17"/>
      <c r="B35" s="99"/>
      <c r="C35" s="100"/>
      <c r="D35" s="100"/>
      <c r="E35" s="100"/>
      <c r="F35" s="100"/>
      <c r="G35" s="100"/>
      <c r="H35" s="100"/>
      <c r="I35" s="100"/>
      <c r="J35" s="100"/>
      <c r="K35" s="100"/>
      <c r="L35" s="101"/>
      <c r="N35" s="108"/>
      <c r="O35" s="109"/>
      <c r="P35" s="109"/>
      <c r="Q35" s="109"/>
      <c r="R35" s="109"/>
      <c r="S35" s="109"/>
      <c r="T35" s="109"/>
      <c r="U35" s="109"/>
      <c r="V35" s="109"/>
      <c r="W35" s="109"/>
      <c r="X35" s="110"/>
      <c r="Y35" s="18"/>
    </row>
    <row r="36" spans="1:26" ht="18.75" x14ac:dyDescent="0.3">
      <c r="A36" s="17"/>
      <c r="B36" s="99"/>
      <c r="C36" s="100"/>
      <c r="D36" s="100"/>
      <c r="E36" s="100"/>
      <c r="F36" s="100"/>
      <c r="G36" s="100"/>
      <c r="H36" s="100"/>
      <c r="I36" s="100"/>
      <c r="J36" s="100"/>
      <c r="K36" s="100"/>
      <c r="L36" s="101"/>
      <c r="N36" s="108"/>
      <c r="O36" s="109"/>
      <c r="P36" s="109"/>
      <c r="Q36" s="109"/>
      <c r="R36" s="109"/>
      <c r="S36" s="109"/>
      <c r="T36" s="109"/>
      <c r="U36" s="109"/>
      <c r="V36" s="109"/>
      <c r="W36" s="109"/>
      <c r="X36" s="110"/>
      <c r="Y36" s="18"/>
      <c r="Z36" s="11"/>
    </row>
    <row r="37" spans="1:26" ht="15.75" thickBot="1" x14ac:dyDescent="0.3">
      <c r="A37" s="17"/>
      <c r="B37" s="99"/>
      <c r="C37" s="100"/>
      <c r="D37" s="100"/>
      <c r="E37" s="100"/>
      <c r="F37" s="100"/>
      <c r="G37" s="100"/>
      <c r="H37" s="100"/>
      <c r="I37" s="100"/>
      <c r="J37" s="100"/>
      <c r="K37" s="100"/>
      <c r="L37" s="101"/>
      <c r="N37" s="111"/>
      <c r="O37" s="112"/>
      <c r="P37" s="112"/>
      <c r="Q37" s="112"/>
      <c r="R37" s="112"/>
      <c r="S37" s="112"/>
      <c r="T37" s="112"/>
      <c r="U37" s="112"/>
      <c r="V37" s="112"/>
      <c r="W37" s="112"/>
      <c r="X37" s="113"/>
      <c r="Y37" s="18"/>
    </row>
    <row r="38" spans="1:26" x14ac:dyDescent="0.25">
      <c r="A38" s="17"/>
      <c r="B38" s="99"/>
      <c r="C38" s="100"/>
      <c r="D38" s="100"/>
      <c r="E38" s="100"/>
      <c r="F38" s="100"/>
      <c r="G38" s="100"/>
      <c r="H38" s="100"/>
      <c r="I38" s="100"/>
      <c r="J38" s="100"/>
      <c r="K38" s="100"/>
      <c r="L38" s="101"/>
      <c r="N38" s="9"/>
      <c r="O38" s="9"/>
      <c r="P38" s="9"/>
      <c r="Q38" s="9"/>
      <c r="R38" s="9"/>
      <c r="S38" s="9"/>
      <c r="T38" s="9"/>
      <c r="U38" s="9"/>
      <c r="V38" s="9"/>
      <c r="W38" s="9"/>
      <c r="X38" s="9"/>
      <c r="Y38" s="18"/>
    </row>
    <row r="39" spans="1:26" ht="19.5" thickBot="1" x14ac:dyDescent="0.35">
      <c r="A39" s="17"/>
      <c r="B39" s="99"/>
      <c r="C39" s="100"/>
      <c r="D39" s="100"/>
      <c r="E39" s="100"/>
      <c r="F39" s="100"/>
      <c r="G39" s="100"/>
      <c r="H39" s="100"/>
      <c r="I39" s="100"/>
      <c r="J39" s="100"/>
      <c r="K39" s="100"/>
      <c r="L39" s="101"/>
      <c r="N39" s="11" t="s">
        <v>108</v>
      </c>
      <c r="R39" s="11" t="s">
        <v>109</v>
      </c>
      <c r="W39" s="11" t="s">
        <v>110</v>
      </c>
      <c r="Y39" s="18"/>
    </row>
    <row r="40" spans="1:26" x14ac:dyDescent="0.25">
      <c r="A40" s="17"/>
      <c r="B40" s="99"/>
      <c r="C40" s="100"/>
      <c r="D40" s="100"/>
      <c r="E40" s="100"/>
      <c r="F40" s="100"/>
      <c r="G40" s="100"/>
      <c r="H40" s="100"/>
      <c r="I40" s="100"/>
      <c r="J40" s="100"/>
      <c r="K40" s="100"/>
      <c r="L40" s="101"/>
      <c r="N40" s="87" t="str">
        <f>IF(VLOOKUP(AG5,Risklista!A$1:Q$48,16,FALSE ) =0, "", VLOOKUP(AG5,Risklista!A$1:Q$48,16,FALSE))</f>
        <v/>
      </c>
      <c r="O40" s="88"/>
      <c r="P40" s="89"/>
      <c r="R40" s="87" t="str">
        <f>IF(VLOOKUP(AG5,Risklista!A$1:Q$48,17,FALSE ) =0, "", VLOOKUP(AG5,Risklista!A$1:Q$48,17,FALSE))</f>
        <v/>
      </c>
      <c r="S40" s="88"/>
      <c r="T40" s="88"/>
      <c r="U40" s="89"/>
      <c r="V40" s="9"/>
      <c r="W40" s="87" t="str">
        <f>IF(VLOOKUP(AG5,Risklista!A$1:R$48,18,FALSE ) =0, "", VLOOKUP(AG5,Risklista!A$1:R$48,18,FALSE))</f>
        <v/>
      </c>
      <c r="X40" s="89"/>
      <c r="Y40" s="18"/>
    </row>
    <row r="41" spans="1:26" x14ac:dyDescent="0.25">
      <c r="A41" s="17"/>
      <c r="B41" s="99"/>
      <c r="C41" s="100"/>
      <c r="D41" s="100"/>
      <c r="E41" s="100"/>
      <c r="F41" s="100"/>
      <c r="G41" s="100"/>
      <c r="H41" s="100"/>
      <c r="I41" s="100"/>
      <c r="J41" s="100"/>
      <c r="K41" s="100"/>
      <c r="L41" s="101"/>
      <c r="N41" s="90"/>
      <c r="O41" s="91"/>
      <c r="P41" s="92"/>
      <c r="R41" s="90"/>
      <c r="S41" s="91"/>
      <c r="T41" s="91"/>
      <c r="U41" s="92"/>
      <c r="V41" s="9"/>
      <c r="W41" s="90"/>
      <c r="X41" s="92"/>
      <c r="Y41" s="18"/>
    </row>
    <row r="42" spans="1:26" x14ac:dyDescent="0.25">
      <c r="A42" s="17"/>
      <c r="B42" s="99"/>
      <c r="C42" s="100"/>
      <c r="D42" s="100"/>
      <c r="E42" s="100"/>
      <c r="F42" s="100"/>
      <c r="G42" s="100"/>
      <c r="H42" s="100"/>
      <c r="I42" s="100"/>
      <c r="J42" s="100"/>
      <c r="K42" s="100"/>
      <c r="L42" s="101"/>
      <c r="N42" s="90"/>
      <c r="O42" s="91"/>
      <c r="P42" s="92"/>
      <c r="R42" s="90"/>
      <c r="S42" s="91"/>
      <c r="T42" s="91"/>
      <c r="U42" s="92"/>
      <c r="V42" s="9"/>
      <c r="W42" s="90"/>
      <c r="X42" s="92"/>
      <c r="Y42" s="18"/>
    </row>
    <row r="43" spans="1:26" ht="15.75" thickBot="1" x14ac:dyDescent="0.3">
      <c r="A43" s="17"/>
      <c r="B43" s="102"/>
      <c r="C43" s="103"/>
      <c r="D43" s="103"/>
      <c r="E43" s="103"/>
      <c r="F43" s="103"/>
      <c r="G43" s="103"/>
      <c r="H43" s="103"/>
      <c r="I43" s="103"/>
      <c r="J43" s="103"/>
      <c r="K43" s="103"/>
      <c r="L43" s="104"/>
      <c r="N43" s="93"/>
      <c r="O43" s="94"/>
      <c r="P43" s="95"/>
      <c r="R43" s="93"/>
      <c r="S43" s="94"/>
      <c r="T43" s="94"/>
      <c r="U43" s="95"/>
      <c r="V43" s="9"/>
      <c r="W43" s="93"/>
      <c r="X43" s="95"/>
      <c r="Y43" s="18"/>
    </row>
    <row r="44" spans="1:26" ht="15.75" thickBot="1" x14ac:dyDescent="0.3">
      <c r="A44" s="20"/>
      <c r="B44" s="21"/>
      <c r="C44" s="21"/>
      <c r="D44" s="21"/>
      <c r="E44" s="21"/>
      <c r="F44" s="21"/>
      <c r="G44" s="21"/>
      <c r="H44" s="21"/>
      <c r="I44" s="21"/>
      <c r="J44" s="21"/>
      <c r="K44" s="21"/>
      <c r="L44" s="21"/>
      <c r="M44" s="21"/>
      <c r="N44" s="21"/>
      <c r="O44" s="21"/>
      <c r="P44" s="21"/>
      <c r="Q44" s="21"/>
      <c r="R44" s="21"/>
      <c r="S44" s="21"/>
      <c r="T44" s="21"/>
      <c r="U44" s="21"/>
      <c r="V44" s="21"/>
      <c r="W44" s="21"/>
      <c r="X44" s="21"/>
      <c r="Y44" s="22"/>
    </row>
    <row r="45" spans="1:26" ht="15.75" thickTop="1" x14ac:dyDescent="0.25"/>
  </sheetData>
  <mergeCells count="13">
    <mergeCell ref="AF12:AG12"/>
    <mergeCell ref="T3:X3"/>
    <mergeCell ref="T11:X17"/>
    <mergeCell ref="N40:P43"/>
    <mergeCell ref="B6:F8"/>
    <mergeCell ref="B11:F17"/>
    <mergeCell ref="H11:L17"/>
    <mergeCell ref="N11:R17"/>
    <mergeCell ref="B20:L43"/>
    <mergeCell ref="N20:X37"/>
    <mergeCell ref="H6:X8"/>
    <mergeCell ref="W40:X43"/>
    <mergeCell ref="R40:U43"/>
  </mergeCells>
  <conditionalFormatting sqref="B11:F17">
    <cfRule type="containsText" dxfId="3" priority="1" operator="containsText" text="Critical">
      <formula>NOT(ISERROR(SEARCH("Critical",B11)))</formula>
    </cfRule>
    <cfRule type="containsText" dxfId="2" priority="2" operator="containsText" text="Medium">
      <formula>NOT(ISERROR(SEARCH("Medium",B11)))</formula>
    </cfRule>
    <cfRule type="containsText" dxfId="1" priority="3" operator="containsText" text="Low">
      <formula>NOT(ISERROR(SEARCH("Low",B11)))</formula>
    </cfRule>
    <cfRule type="containsText" dxfId="0" priority="4" operator="containsText" text="High">
      <formula>NOT(ISERROR(SEARCH("High",B11)))</formula>
    </cfRule>
  </conditionalFormatting>
  <pageMargins left="0.7" right="0.7" top="0.75" bottom="0.75" header="0.3" footer="0.3"/>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C0578-FF76-4E1C-9F91-0EF10356187C}">
  <dimension ref="A1:T17"/>
  <sheetViews>
    <sheetView topLeftCell="D1" workbookViewId="0">
      <selection activeCell="J10" sqref="J10"/>
    </sheetView>
  </sheetViews>
  <sheetFormatPr defaultRowHeight="15" x14ac:dyDescent="0.25"/>
  <cols>
    <col min="4" max="4" width="12.140625" customWidth="1"/>
    <col min="13" max="13" width="24.42578125" customWidth="1"/>
    <col min="16" max="16" width="34.5703125" customWidth="1"/>
    <col min="20" max="20" width="11" bestFit="1" customWidth="1"/>
  </cols>
  <sheetData>
    <row r="1" spans="1:20" s="5" customFormat="1" x14ac:dyDescent="0.25">
      <c r="A1" s="5" t="s">
        <v>24</v>
      </c>
      <c r="D1" s="5" t="s">
        <v>34</v>
      </c>
      <c r="G1" s="5" t="s">
        <v>35</v>
      </c>
      <c r="J1" s="5" t="s">
        <v>23</v>
      </c>
      <c r="M1" s="5" t="s">
        <v>36</v>
      </c>
      <c r="P1" s="5" t="s">
        <v>37</v>
      </c>
      <c r="S1" s="5" t="s">
        <v>38</v>
      </c>
      <c r="T1"/>
    </row>
    <row r="2" spans="1:20" x14ac:dyDescent="0.25">
      <c r="A2" t="s">
        <v>30</v>
      </c>
      <c r="B2">
        <v>1</v>
      </c>
      <c r="D2" t="s">
        <v>61</v>
      </c>
      <c r="G2" t="s">
        <v>92</v>
      </c>
      <c r="J2" t="s">
        <v>49</v>
      </c>
      <c r="M2" t="s">
        <v>56</v>
      </c>
      <c r="N2">
        <v>0</v>
      </c>
      <c r="P2" t="s">
        <v>56</v>
      </c>
      <c r="Q2">
        <v>0</v>
      </c>
      <c r="S2">
        <v>1</v>
      </c>
      <c r="T2" t="s">
        <v>48</v>
      </c>
    </row>
    <row r="3" spans="1:20" x14ac:dyDescent="0.25">
      <c r="A3" t="s">
        <v>31</v>
      </c>
      <c r="B3">
        <v>2</v>
      </c>
      <c r="D3" t="s">
        <v>62</v>
      </c>
      <c r="G3" t="s">
        <v>66</v>
      </c>
      <c r="J3" t="s">
        <v>50</v>
      </c>
      <c r="M3" t="s">
        <v>94</v>
      </c>
      <c r="N3">
        <v>1</v>
      </c>
      <c r="P3" t="s">
        <v>57</v>
      </c>
      <c r="Q3">
        <v>1</v>
      </c>
      <c r="S3">
        <v>2</v>
      </c>
      <c r="T3" t="s">
        <v>45</v>
      </c>
    </row>
    <row r="4" spans="1:20" x14ac:dyDescent="0.25">
      <c r="A4" t="s">
        <v>32</v>
      </c>
      <c r="B4">
        <v>3</v>
      </c>
      <c r="D4" t="s">
        <v>69</v>
      </c>
      <c r="G4" t="s">
        <v>67</v>
      </c>
      <c r="J4" t="s">
        <v>51</v>
      </c>
      <c r="M4" t="s">
        <v>95</v>
      </c>
      <c r="N4">
        <v>2</v>
      </c>
      <c r="P4" t="s">
        <v>58</v>
      </c>
      <c r="Q4">
        <v>2</v>
      </c>
      <c r="S4">
        <v>3</v>
      </c>
      <c r="T4" t="s">
        <v>45</v>
      </c>
    </row>
    <row r="5" spans="1:20" x14ac:dyDescent="0.25">
      <c r="A5" t="s">
        <v>33</v>
      </c>
      <c r="B5">
        <v>4</v>
      </c>
      <c r="D5" t="s">
        <v>63</v>
      </c>
      <c r="G5" t="s">
        <v>68</v>
      </c>
      <c r="J5" t="s">
        <v>52</v>
      </c>
      <c r="M5" t="s">
        <v>96</v>
      </c>
      <c r="N5">
        <v>3</v>
      </c>
      <c r="P5" t="s">
        <v>59</v>
      </c>
      <c r="Q5">
        <v>3</v>
      </c>
      <c r="S5">
        <v>4</v>
      </c>
      <c r="T5" t="s">
        <v>45</v>
      </c>
    </row>
    <row r="6" spans="1:20" x14ac:dyDescent="0.25">
      <c r="D6" t="s">
        <v>64</v>
      </c>
      <c r="J6" t="s">
        <v>53</v>
      </c>
      <c r="M6" t="s">
        <v>97</v>
      </c>
      <c r="N6">
        <v>4</v>
      </c>
      <c r="P6" t="s">
        <v>60</v>
      </c>
      <c r="Q6">
        <v>4</v>
      </c>
      <c r="S6">
        <v>5</v>
      </c>
      <c r="T6" t="s">
        <v>45</v>
      </c>
    </row>
    <row r="7" spans="1:20" x14ac:dyDescent="0.25">
      <c r="D7" t="s">
        <v>65</v>
      </c>
      <c r="J7" t="s">
        <v>54</v>
      </c>
      <c r="P7" t="s">
        <v>42</v>
      </c>
      <c r="S7">
        <v>6</v>
      </c>
      <c r="T7" t="s">
        <v>46</v>
      </c>
    </row>
    <row r="8" spans="1:20" x14ac:dyDescent="0.25">
      <c r="J8" t="s">
        <v>55</v>
      </c>
      <c r="M8" t="s">
        <v>42</v>
      </c>
      <c r="S8">
        <v>7</v>
      </c>
      <c r="T8" t="s">
        <v>46</v>
      </c>
    </row>
    <row r="9" spans="1:20" x14ac:dyDescent="0.25">
      <c r="J9" t="s">
        <v>98</v>
      </c>
      <c r="S9">
        <v>8</v>
      </c>
      <c r="T9" t="s">
        <v>46</v>
      </c>
    </row>
    <row r="10" spans="1:20" x14ac:dyDescent="0.25">
      <c r="S10">
        <v>9</v>
      </c>
      <c r="T10" t="s">
        <v>46</v>
      </c>
    </row>
    <row r="11" spans="1:20" x14ac:dyDescent="0.25">
      <c r="M11" s="40" t="s">
        <v>39</v>
      </c>
      <c r="S11">
        <v>10</v>
      </c>
      <c r="T11" t="s">
        <v>47</v>
      </c>
    </row>
    <row r="12" spans="1:20" x14ac:dyDescent="0.25">
      <c r="S12">
        <v>11</v>
      </c>
      <c r="T12" t="s">
        <v>47</v>
      </c>
    </row>
    <row r="13" spans="1:20" x14ac:dyDescent="0.25">
      <c r="S13">
        <v>12</v>
      </c>
      <c r="T13" t="s">
        <v>47</v>
      </c>
    </row>
    <row r="14" spans="1:20" x14ac:dyDescent="0.25">
      <c r="S14">
        <v>13</v>
      </c>
      <c r="T14" t="s">
        <v>47</v>
      </c>
    </row>
    <row r="15" spans="1:20" x14ac:dyDescent="0.25">
      <c r="S15">
        <v>14</v>
      </c>
      <c r="T15" t="s">
        <v>47</v>
      </c>
    </row>
    <row r="16" spans="1:20" x14ac:dyDescent="0.25">
      <c r="S16">
        <v>15</v>
      </c>
      <c r="T16" t="s">
        <v>47</v>
      </c>
    </row>
    <row r="17" spans="19:20" x14ac:dyDescent="0.25">
      <c r="S17">
        <v>16</v>
      </c>
      <c r="T17" t="s">
        <v>47</v>
      </c>
    </row>
  </sheetData>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992AF4B90485B448278AA3CF4585AA6" ma:contentTypeVersion="5" ma:contentTypeDescription="Skapa ett nytt dokument." ma:contentTypeScope="" ma:versionID="08669fdaffefc8a4ac9c7093c3a1fa8e">
  <xsd:schema xmlns:xsd="http://www.w3.org/2001/XMLSchema" xmlns:xs="http://www.w3.org/2001/XMLSchema" xmlns:p="http://schemas.microsoft.com/office/2006/metadata/properties" xmlns:ns2="b6775f46-5bf1-4057-bcde-77ca2e9aede1" targetNamespace="http://schemas.microsoft.com/office/2006/metadata/properties" ma:root="true" ma:fieldsID="16c388a8ffb5865e728da11b9be22943" ns2:_="">
    <xsd:import namespace="b6775f46-5bf1-4057-bcde-77ca2e9aed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75f46-5bf1-4057-bcde-77ca2e9aed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28EA6A-594E-4A49-8341-43711DFD331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A00795-21A3-4D2C-8535-DFD1EEFA4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75f46-5bf1-4057-bcde-77ca2e9aed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0108D0-4BA1-4695-B3C0-37C5F7F2AD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Read me</vt:lpstr>
      <vt:lpstr>Beskrivning av riskanalys</vt:lpstr>
      <vt:lpstr>Instruktion</vt:lpstr>
      <vt:lpstr>Risklista</vt:lpstr>
      <vt:lpstr>PDF Mall</vt:lpstr>
      <vt:lpstr>Risk info</vt:lpstr>
      <vt:lpstr>'PDF Mall'!Utskriftsområde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Fröberg</dc:creator>
  <cp:keywords/>
  <dc:description/>
  <cp:lastModifiedBy>Maria Nihlén</cp:lastModifiedBy>
  <cp:revision/>
  <dcterms:created xsi:type="dcterms:W3CDTF">2021-05-31T07:06:38Z</dcterms:created>
  <dcterms:modified xsi:type="dcterms:W3CDTF">2024-01-02T08:24:51Z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0x010100B992AF4B90485B448278AA3CF4585AA6</vt:lpwstr>
  </property>
</Properties>
</file>