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7. Strategisk koncernutveckling\IT\BPE, IT-planering\IT-plansmetod\Utvecklingsprocess 3.3 - EJ KLAR ANVÄNDS DELVIS\"/>
    </mc:Choice>
  </mc:AlternateContent>
  <bookViews>
    <workbookView xWindow="0" yWindow="465" windowWidth="30120" windowHeight="22815" activeTab="1"/>
  </bookViews>
  <sheets>
    <sheet name="Instruktion" sheetId="6" r:id="rId1"/>
    <sheet name="Nyttokalkyl" sheetId="1" r:id="rId2"/>
    <sheet name="Resultat" sheetId="3" r:id="rId3"/>
    <sheet name="Beräkningar" sheetId="5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4" i="5" l="1"/>
  <c r="K34" i="5"/>
  <c r="H34" i="5"/>
  <c r="E34" i="5"/>
  <c r="E10" i="5"/>
  <c r="E11" i="5"/>
  <c r="E9" i="5"/>
  <c r="E8" i="5"/>
  <c r="E15" i="5" l="1"/>
  <c r="C27" i="5"/>
  <c r="F27" i="5"/>
  <c r="E27" i="5"/>
  <c r="D27" i="5"/>
  <c r="C7" i="1"/>
  <c r="C19" i="5" s="1"/>
  <c r="C32" i="5" s="1"/>
  <c r="D7" i="1" l="1"/>
  <c r="E7" i="1" l="1"/>
  <c r="D19" i="5"/>
  <c r="F32" i="5" s="1"/>
  <c r="F12" i="1"/>
  <c r="F13" i="1" s="1"/>
  <c r="E12" i="1"/>
  <c r="E13" i="1" s="1"/>
  <c r="C12" i="1"/>
  <c r="C13" i="1" s="1"/>
  <c r="F21" i="1"/>
  <c r="E21" i="1"/>
  <c r="D21" i="1"/>
  <c r="C21" i="1"/>
  <c r="F7" i="1" l="1"/>
  <c r="F19" i="5" s="1"/>
  <c r="L32" i="5" s="1"/>
  <c r="E19" i="5"/>
  <c r="I32" i="5" s="1"/>
  <c r="E25" i="1"/>
  <c r="F25" i="1"/>
  <c r="C25" i="1"/>
  <c r="D12" i="1"/>
  <c r="D13" i="1" s="1"/>
  <c r="D25" i="1" s="1"/>
  <c r="G21" i="1"/>
  <c r="C26" i="1" l="1"/>
  <c r="G13" i="1"/>
  <c r="C2" i="3" l="1"/>
  <c r="G25" i="1"/>
  <c r="D26" i="1"/>
  <c r="E26" i="1" s="1"/>
  <c r="F26" i="1" s="1"/>
  <c r="G26" i="1" s="1"/>
</calcChain>
</file>

<file path=xl/sharedStrings.xml><?xml version="1.0" encoding="utf-8"?>
<sst xmlns="http://schemas.openxmlformats.org/spreadsheetml/2006/main" count="59" uniqueCount="38">
  <si>
    <t>Kostnader</t>
  </si>
  <si>
    <t>Drift&amp;förvaltning</t>
  </si>
  <si>
    <t>Utveckling och införande</t>
  </si>
  <si>
    <t>Utbildning</t>
  </si>
  <si>
    <t>Licens</t>
  </si>
  <si>
    <t>Systemförvaltning</t>
  </si>
  <si>
    <t>Support</t>
  </si>
  <si>
    <t>Totalt</t>
  </si>
  <si>
    <t>Total kostnad</t>
  </si>
  <si>
    <t>Nyttokvot:</t>
  </si>
  <si>
    <t>Nytta</t>
  </si>
  <si>
    <t>Kostnad</t>
  </si>
  <si>
    <t>Nettonytta</t>
  </si>
  <si>
    <t>Ackumulerad nettonytta</t>
  </si>
  <si>
    <t>Ekonomisk nytta</t>
  </si>
  <si>
    <t>Startår:</t>
  </si>
  <si>
    <t>Driftskostnad</t>
  </si>
  <si>
    <t>(kronor)</t>
  </si>
  <si>
    <t>Underhåll</t>
  </si>
  <si>
    <t>Roll</t>
  </si>
  <si>
    <t>Timmar</t>
  </si>
  <si>
    <t>Timkostnad</t>
  </si>
  <si>
    <t>Projektledare</t>
  </si>
  <si>
    <t>Inköp av hårdvara</t>
  </si>
  <si>
    <t>Inköp av mjukvara</t>
  </si>
  <si>
    <t>Verksamhetsspecialist</t>
  </si>
  <si>
    <t>IT-tekniker</t>
  </si>
  <si>
    <t>Upphandlingsresurs</t>
  </si>
  <si>
    <t>Minskad handläggning</t>
  </si>
  <si>
    <t>Besparing</t>
  </si>
  <si>
    <t>Ökade intäkter</t>
  </si>
  <si>
    <t>Besparing - externa resurser (t.ex. konsulter)</t>
  </si>
  <si>
    <t>Besparing - interna resurser (t.ex. handläggning)</t>
  </si>
  <si>
    <t>Intern ekonomisk nytta</t>
  </si>
  <si>
    <t>Minskade kostnader - IT</t>
  </si>
  <si>
    <t>Minskade kostnader - övrigt</t>
  </si>
  <si>
    <t>Detta redovisas även i avsnitt 2.1 i Utvecklingsärendet</t>
  </si>
  <si>
    <t>OBS! Se instruktioner i fliken Instruktion innan nyttokalkylen fylls i!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</si>
</sst>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r&quot;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theme="0" tint="-0.34998626667073579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 applyBorder="1"/>
    <xf numFmtId="164" fontId="0" fillId="0" borderId="0" xfId="0" applyNumberFormat="1" applyFill="1" applyBorder="1"/>
    <xf numFmtId="0" fontId="2" fillId="2" borderId="0" xfId="0" applyFont="1" applyFill="1" applyBorder="1" applyAlignment="1">
      <alignment horizontal="right"/>
    </xf>
    <xf numFmtId="165" fontId="3" fillId="2" borderId="0" xfId="0" applyNumberFormat="1" applyFont="1" applyFill="1" applyBorder="1"/>
    <xf numFmtId="3" fontId="0" fillId="2" borderId="0" xfId="0" applyNumberFormat="1" applyFill="1"/>
    <xf numFmtId="0" fontId="1" fillId="2" borderId="0" xfId="0" applyFont="1" applyFill="1" applyAlignment="1">
      <alignment horizontal="right"/>
    </xf>
    <xf numFmtId="0" fontId="0" fillId="2" borderId="3" xfId="0" applyFill="1" applyBorder="1" applyAlignment="1">
      <alignment horizontal="center"/>
    </xf>
    <xf numFmtId="0" fontId="0" fillId="2" borderId="2" xfId="0" applyFill="1" applyBorder="1"/>
    <xf numFmtId="0" fontId="0" fillId="2" borderId="1" xfId="0" applyFill="1" applyBorder="1"/>
    <xf numFmtId="0" fontId="0" fillId="2" borderId="0" xfId="0" applyFill="1" applyBorder="1"/>
    <xf numFmtId="164" fontId="0" fillId="2" borderId="3" xfId="0" applyNumberFormat="1" applyFill="1" applyBorder="1"/>
    <xf numFmtId="164" fontId="0" fillId="2" borderId="0" xfId="0" applyNumberFormat="1" applyFill="1"/>
    <xf numFmtId="164" fontId="0" fillId="2" borderId="0" xfId="0" applyNumberFormat="1" applyFill="1" applyBorder="1"/>
    <xf numFmtId="164" fontId="0" fillId="2" borderId="2" xfId="0" applyNumberFormat="1" applyFill="1" applyBorder="1"/>
    <xf numFmtId="164" fontId="0" fillId="3" borderId="3" xfId="0" applyNumberFormat="1" applyFill="1" applyBorder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4" fontId="0" fillId="3" borderId="0" xfId="0" applyNumberFormat="1" applyFill="1" applyBorder="1"/>
    <xf numFmtId="164" fontId="0" fillId="2" borderId="1" xfId="0" applyNumberFormat="1" applyFill="1" applyBorder="1"/>
    <xf numFmtId="164" fontId="0" fillId="3" borderId="2" xfId="0" applyNumberFormat="1" applyFill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4" xfId="0" applyFill="1" applyBorder="1"/>
    <xf numFmtId="164" fontId="0" fillId="0" borderId="4" xfId="0" applyNumberFormat="1" applyFill="1" applyBorder="1"/>
    <xf numFmtId="164" fontId="1" fillId="0" borderId="4" xfId="0" applyNumberFormat="1" applyFont="1" applyFill="1" applyBorder="1"/>
    <xf numFmtId="164" fontId="0" fillId="4" borderId="3" xfId="0" applyNumberFormat="1" applyFill="1" applyBorder="1"/>
    <xf numFmtId="164" fontId="0" fillId="4" borderId="0" xfId="0" applyNumberFormat="1" applyFill="1" applyBorder="1"/>
    <xf numFmtId="164" fontId="0" fillId="4" borderId="2" xfId="0" applyNumberFormat="1" applyFill="1" applyBorder="1"/>
    <xf numFmtId="164" fontId="0" fillId="5" borderId="3" xfId="0" applyNumberFormat="1" applyFill="1" applyBorder="1"/>
    <xf numFmtId="164" fontId="0" fillId="5" borderId="0" xfId="0" applyNumberFormat="1" applyFill="1" applyBorder="1"/>
    <xf numFmtId="164" fontId="0" fillId="5" borderId="2" xfId="0" applyNumberFormat="1" applyFill="1" applyBorder="1"/>
    <xf numFmtId="0" fontId="0" fillId="6" borderId="4" xfId="0" applyFill="1" applyBorder="1"/>
    <xf numFmtId="0" fontId="0" fillId="6" borderId="4" xfId="0" applyFill="1" applyBorder="1" applyAlignment="1">
      <alignment horizontal="center"/>
    </xf>
    <xf numFmtId="0" fontId="0" fillId="0" borderId="5" xfId="0" applyFill="1" applyBorder="1"/>
    <xf numFmtId="0" fontId="1" fillId="0" borderId="0" xfId="0" applyFont="1" applyFill="1" applyBorder="1" applyAlignment="1">
      <alignment horizontal="right"/>
    </xf>
    <xf numFmtId="164" fontId="1" fillId="0" borderId="0" xfId="0" applyNumberFormat="1" applyFont="1" applyFill="1" applyBorder="1"/>
    <xf numFmtId="0" fontId="1" fillId="6" borderId="4" xfId="0" applyFont="1" applyFill="1" applyBorder="1" applyAlignment="1">
      <alignment horizontal="center"/>
    </xf>
    <xf numFmtId="0" fontId="4" fillId="4" borderId="0" xfId="0" applyFont="1" applyFill="1"/>
    <xf numFmtId="0" fontId="4" fillId="3" borderId="0" xfId="0" applyFont="1" applyFill="1" applyBorder="1"/>
    <xf numFmtId="0" fontId="0" fillId="3" borderId="0" xfId="0" applyFill="1" applyBorder="1"/>
    <xf numFmtId="0" fontId="0" fillId="4" borderId="0" xfId="0" applyFill="1" applyBorder="1"/>
    <xf numFmtId="0" fontId="4" fillId="0" borderId="0" xfId="0" applyFont="1" applyFill="1"/>
    <xf numFmtId="0" fontId="0" fillId="2" borderId="0" xfId="0" applyFont="1" applyFill="1"/>
    <xf numFmtId="0" fontId="1" fillId="2" borderId="0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Font="1" applyFill="1" applyBorder="1"/>
    <xf numFmtId="0" fontId="5" fillId="0" borderId="0" xfId="0" applyFont="1" applyFill="1" applyBorder="1"/>
    <xf numFmtId="0" fontId="4" fillId="2" borderId="0" xfId="0" applyFont="1" applyFill="1"/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66392112931619"/>
          <c:y val="3.6303630363036306E-2"/>
          <c:w val="0.87705872126425199"/>
          <c:h val="0.79937787479535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Nyttokalkyl!$B$13</c:f>
              <c:strCache>
                <c:ptCount val="1"/>
                <c:pt idx="0">
                  <c:v>Kostnad</c:v>
                </c:pt>
              </c:strCache>
            </c:strRef>
          </c:tx>
          <c:spPr>
            <a:solidFill>
              <a:srgbClr val="FFC000"/>
            </a:solidFill>
            <a:ln w="28575" cap="rnd">
              <a:noFill/>
              <a:round/>
            </a:ln>
            <a:effectLst/>
          </c:spPr>
          <c:invertIfNegative val="0"/>
          <c:cat>
            <c:numRef>
              <c:f>Nyttokalkyl!$C$7:$F$7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Nyttokalkyl!$C$13:$F$13</c:f>
              <c:numCache>
                <c:formatCode>#\ ##0\ "kr"</c:formatCode>
                <c:ptCount val="4"/>
                <c:pt idx="0">
                  <c:v>-400000</c:v>
                </c:pt>
                <c:pt idx="1">
                  <c:v>-50000</c:v>
                </c:pt>
                <c:pt idx="2">
                  <c:v>-50000</c:v>
                </c:pt>
                <c:pt idx="3">
                  <c:v>-50000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08-478D-A822-2097D166DFE3}"/>
            </c:ext>
          </c:extLst>
        </c:ser>
        <c:ser>
          <c:idx val="1"/>
          <c:order val="1"/>
          <c:tx>
            <c:strRef>
              <c:f>Nyttokalkyl!$B$21</c:f>
              <c:strCache>
                <c:ptCount val="1"/>
                <c:pt idx="0">
                  <c:v>Nytta</c:v>
                </c:pt>
              </c:strCache>
            </c:strRef>
          </c:tx>
          <c:spPr>
            <a:solidFill>
              <a:schemeClr val="accent1"/>
            </a:solidFill>
            <a:ln w="28575" cap="rnd">
              <a:noFill/>
              <a:round/>
            </a:ln>
            <a:effectLst/>
          </c:spPr>
          <c:invertIfNegative val="0"/>
          <c:cat>
            <c:numRef>
              <c:f>Nyttokalkyl!$C$7:$F$7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Nyttokalkyl!$C$21:$F$21</c:f>
              <c:numCache>
                <c:formatCode>#\ ##0\ "kr"</c:formatCode>
                <c:ptCount val="4"/>
                <c:pt idx="0">
                  <c:v>90000</c:v>
                </c:pt>
                <c:pt idx="1">
                  <c:v>190000</c:v>
                </c:pt>
                <c:pt idx="2">
                  <c:v>240000</c:v>
                </c:pt>
                <c:pt idx="3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08-478D-A822-2097D166D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52411888"/>
        <c:axId val="452413856"/>
      </c:barChart>
      <c:lineChart>
        <c:grouping val="standard"/>
        <c:varyColors val="0"/>
        <c:ser>
          <c:idx val="2"/>
          <c:order val="2"/>
          <c:tx>
            <c:strRef>
              <c:f>Nyttokalkyl!$B$26</c:f>
              <c:strCache>
                <c:ptCount val="1"/>
                <c:pt idx="0">
                  <c:v>Ackumulerad nettonytta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</c:spPr>
          </c:marker>
          <c:cat>
            <c:numRef>
              <c:f>Nyttokalkyl!$C$7:$F$7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Nyttokalkyl!$C$26:$F$26</c:f>
              <c:numCache>
                <c:formatCode>#\ ##0\ "kr"</c:formatCode>
                <c:ptCount val="4"/>
                <c:pt idx="0">
                  <c:v>-310000</c:v>
                </c:pt>
                <c:pt idx="1">
                  <c:v>-170000</c:v>
                </c:pt>
                <c:pt idx="2">
                  <c:v>20000</c:v>
                </c:pt>
                <c:pt idx="3">
                  <c:v>210000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208-478D-A822-2097D166D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11888"/>
        <c:axId val="452413856"/>
      </c:lineChart>
      <c:catAx>
        <c:axId val="45241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2413856"/>
        <c:crosses val="autoZero"/>
        <c:auto val="1"/>
        <c:lblAlgn val="ctr"/>
        <c:lblOffset val="100"/>
        <c:noMultiLvlLbl val="0"/>
      </c:catAx>
      <c:valAx>
        <c:axId val="4524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&quot;kr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241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9524</xdr:rowOff>
    </xdr:from>
    <xdr:to>
      <xdr:col>11</xdr:col>
      <xdr:colOff>0</xdr:colOff>
      <xdr:row>15</xdr:row>
      <xdr:rowOff>57149</xdr:rowOff>
    </xdr:to>
    <xdr:sp macro="" textlink="">
      <xdr:nvSpPr>
        <xdr:cNvPr id="2" name="textruta 1"/>
        <xdr:cNvSpPr txBox="1"/>
      </xdr:nvSpPr>
      <xdr:spPr>
        <a:xfrm>
          <a:off x="228600" y="200024"/>
          <a:ext cx="6086475" cy="27146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denna nyttokalkyl ska den </a:t>
          </a:r>
          <a:r>
            <a:rPr lang="sv-SE" sz="1200" b="1" i="0" u="none" strike="noStrike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interna ekonomiska nyttan</a:t>
          </a:r>
          <a:r>
            <a:rPr lang="sv-SE" sz="1200" b="1" i="0" u="none" strike="noStrike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2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samt den </a:t>
          </a:r>
          <a:r>
            <a:rPr lang="sv-SE" sz="1200" b="1" i="0" u="none" strike="noStrike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interna kostnaden </a:t>
          </a:r>
          <a:r>
            <a:rPr lang="sv-SE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beskrivas. Kostnaden omfattar det som behöver göras för att nyttan ska bli verklighet.</a:t>
          </a:r>
          <a:r>
            <a:rPr lang="sv-SE" sz="1200"/>
            <a:t> </a:t>
          </a:r>
        </a:p>
        <a:p>
          <a:endParaRPr lang="sv-SE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Nyttokalkylen ska fyllas i om föreslagen</a:t>
          </a:r>
          <a:r>
            <a:rPr lang="sv-SE" sz="12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aktivitet förväntas r</a:t>
          </a:r>
          <a:r>
            <a:rPr lang="sv-SE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esultera i en direkt ekonomisk nytta (sänkta kostnader, ökade intäkter). Resultatet ska presenteras i avsnitt 2.3.1 </a:t>
          </a:r>
          <a:r>
            <a:rPr lang="sv-SE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IT-plansärendemallen. Kvalitativa</a:t>
          </a:r>
          <a:r>
            <a:rPr lang="sv-SE" sz="12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nyttor </a:t>
          </a:r>
          <a:r>
            <a:rPr lang="sv-SE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(kvalitetshöjande åtgärder som t.ex. att uppfylla lagar, förbättrad informationssäkerhet, förbättrad IT-infrastruktur, etc.) ska redovisas i avsnitt 2.3.2. Detta gäller även förstudier och utredningar som ska ge underlag till beslut om genomförandeprojekt (t.ex. beslut om lösningsalternativ och vägval).</a:t>
          </a:r>
          <a:endParaRPr lang="sv-SE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de fall aktiviteten</a:t>
          </a:r>
          <a:r>
            <a:rPr lang="sv-SE" sz="12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 kommer ge någon direkt</a:t>
          </a:r>
          <a:r>
            <a:rPr lang="sv-SE" sz="12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ekonomisk nytta, utan den endast avser </a:t>
          </a:r>
          <a:r>
            <a:rPr lang="sv-SE" sz="1200" b="1" i="0" u="none" strike="noStrike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kvalitativ nytta</a:t>
          </a:r>
          <a:r>
            <a:rPr lang="sv-SE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räcker det att fylla i kostnader i avsnitt 2.3.1 i IT-plansärendemallen, samt beskriva den kvalitativa nyttan i avsnitt 2.3.2. Detta eftersom kvalitatativa nyttor är svåra att omvandla till ekonomisk nytta.</a:t>
          </a:r>
          <a:r>
            <a:rPr lang="sv-SE" sz="1200"/>
            <a:t> </a:t>
          </a:r>
          <a:r>
            <a:rPr lang="sv-SE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4</xdr:row>
      <xdr:rowOff>47625</xdr:rowOff>
    </xdr:from>
    <xdr:to>
      <xdr:col>13</xdr:col>
      <xdr:colOff>400050</xdr:colOff>
      <xdr:row>14</xdr:row>
      <xdr:rowOff>133350</xdr:rowOff>
    </xdr:to>
    <xdr:sp macro="" textlink="">
      <xdr:nvSpPr>
        <xdr:cNvPr id="2" name="textruta 1"/>
        <xdr:cNvSpPr txBox="1"/>
      </xdr:nvSpPr>
      <xdr:spPr>
        <a:xfrm>
          <a:off x="8286750" y="819150"/>
          <a:ext cx="3333750" cy="19907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200" b="1"/>
            <a:t>Detta är ett </a:t>
          </a:r>
          <a:r>
            <a:rPr lang="sv-SE" sz="1200" b="1" u="sng"/>
            <a:t>exempel</a:t>
          </a:r>
          <a:r>
            <a:rPr lang="sv-SE" sz="1200" b="1"/>
            <a:t>, så såväl poster (aktuella kostnads-, besparings-, och eventuella intäktsposter) som siffror ska ersättas med det som gäller för just denna aktivitet. </a:t>
          </a:r>
        </a:p>
        <a:p>
          <a:endParaRPr lang="sv-SE" sz="1200" b="1"/>
        </a:p>
        <a:p>
          <a:r>
            <a:rPr lang="sv-SE" sz="1200" b="1" u="sng"/>
            <a:t>Ta därefter bort denna textruta!</a:t>
          </a:r>
        </a:p>
        <a:p>
          <a:endParaRPr lang="sv-SE" sz="1200" b="1"/>
        </a:p>
        <a:p>
          <a:r>
            <a:rPr lang="sv-SE" sz="1200" b="1"/>
            <a:t>Det finns ingen automatisk överföring från fliken Beräkningar, så de eventuella beräkningar som gjorts där måste föras över manuellt.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</xdr:row>
      <xdr:rowOff>76200</xdr:rowOff>
    </xdr:from>
    <xdr:to>
      <xdr:col>11</xdr:col>
      <xdr:colOff>533400</xdr:colOff>
      <xdr:row>24</xdr:row>
      <xdr:rowOff>114300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F1D5251-2BFF-4CE3-BD99-4970823C7B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4</xdr:row>
      <xdr:rowOff>76199</xdr:rowOff>
    </xdr:from>
    <xdr:to>
      <xdr:col>9</xdr:col>
      <xdr:colOff>676275</xdr:colOff>
      <xdr:row>12</xdr:row>
      <xdr:rowOff>171450</xdr:rowOff>
    </xdr:to>
    <xdr:sp macro="" textlink="">
      <xdr:nvSpPr>
        <xdr:cNvPr id="2" name="textruta 1"/>
        <xdr:cNvSpPr txBox="1"/>
      </xdr:nvSpPr>
      <xdr:spPr>
        <a:xfrm>
          <a:off x="6191250" y="857249"/>
          <a:ext cx="3324225" cy="161925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200" b="1"/>
            <a:t>Här kan beräkningar göras, som sedan </a:t>
          </a:r>
          <a:r>
            <a:rPr lang="sv-SE" sz="1200" b="1" u="sng"/>
            <a:t>manuellt</a:t>
          </a:r>
          <a:r>
            <a:rPr lang="sv-SE" sz="1200" b="1"/>
            <a:t> får kopieras över till arket Nyttokalkyl.</a:t>
          </a:r>
        </a:p>
        <a:p>
          <a:endParaRPr lang="sv-SE" sz="1200" b="1"/>
        </a:p>
        <a:p>
          <a:r>
            <a:rPr lang="sv-SE" sz="1200" b="1"/>
            <a:t>Detta är ett </a:t>
          </a:r>
          <a:r>
            <a:rPr lang="sv-SE" sz="1200" b="1" u="sng"/>
            <a:t>exempel</a:t>
          </a:r>
          <a:r>
            <a:rPr lang="sv-SE" sz="1200" b="1"/>
            <a:t>, och såväl poster (aktuella kostnads-, besparings-, och eventuella intäktsposter) som siffror ska ersättas. </a:t>
          </a:r>
        </a:p>
        <a:p>
          <a:endParaRPr lang="sv-SE" sz="1200" b="1"/>
        </a:p>
        <a:p>
          <a:r>
            <a:rPr lang="sv-SE" sz="1200" b="1" u="sng"/>
            <a:t>Ta därefter bort denna</a:t>
          </a:r>
          <a:r>
            <a:rPr lang="sv-SE" sz="1200" b="1" u="sng" baseline="0"/>
            <a:t> textruta!</a:t>
          </a:r>
          <a:endParaRPr lang="sv-SE" sz="1200" b="1" u="sng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3.28515625" style="1" customWidth="1"/>
    <col min="2" max="16384" width="9.140625" style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7"/>
  <sheetViews>
    <sheetView tabSelected="1" workbookViewId="0"/>
  </sheetViews>
  <sheetFormatPr defaultColWidth="8.85546875" defaultRowHeight="15" x14ac:dyDescent="0.25"/>
  <cols>
    <col min="1" max="1" width="2.5703125" style="1" customWidth="1"/>
    <col min="2" max="2" width="44" style="1" customWidth="1"/>
    <col min="3" max="7" width="13.7109375" style="1" customWidth="1"/>
    <col min="8" max="8" width="8.85546875" style="1" customWidth="1"/>
    <col min="9" max="16384" width="8.85546875" style="1"/>
  </cols>
  <sheetData>
    <row r="2" spans="2:7" ht="15.75" x14ac:dyDescent="0.25">
      <c r="B2" s="51" t="s">
        <v>37</v>
      </c>
    </row>
    <row r="5" spans="2:7" x14ac:dyDescent="0.25">
      <c r="B5" s="8" t="s">
        <v>15</v>
      </c>
      <c r="C5" s="19">
        <v>2020</v>
      </c>
    </row>
    <row r="6" spans="2:7" x14ac:dyDescent="0.25">
      <c r="B6" s="8"/>
      <c r="C6" s="19"/>
    </row>
    <row r="7" spans="2:7" x14ac:dyDescent="0.25">
      <c r="B7" s="12"/>
      <c r="C7" s="47">
        <f>C5</f>
        <v>2020</v>
      </c>
      <c r="D7" s="47">
        <f>C7+1</f>
        <v>2021</v>
      </c>
      <c r="E7" s="23">
        <f>D7+1</f>
        <v>2022</v>
      </c>
      <c r="F7" s="47">
        <f>E7+1</f>
        <v>2023</v>
      </c>
      <c r="G7" s="18" t="s">
        <v>7</v>
      </c>
    </row>
    <row r="8" spans="2:7" x14ac:dyDescent="0.25">
      <c r="C8" s="48" t="s">
        <v>17</v>
      </c>
      <c r="D8" s="9" t="s">
        <v>17</v>
      </c>
      <c r="E8" s="9" t="s">
        <v>17</v>
      </c>
      <c r="F8" s="9" t="s">
        <v>17</v>
      </c>
      <c r="G8" s="9" t="s">
        <v>17</v>
      </c>
    </row>
    <row r="9" spans="2:7" x14ac:dyDescent="0.25">
      <c r="B9" s="2" t="s">
        <v>0</v>
      </c>
      <c r="C9" s="16"/>
      <c r="D9" s="13"/>
      <c r="E9" s="14"/>
      <c r="F9" s="21"/>
      <c r="G9" s="10"/>
    </row>
    <row r="10" spans="2:7" x14ac:dyDescent="0.25">
      <c r="B10" s="1" t="s">
        <v>2</v>
      </c>
      <c r="C10" s="16">
        <v>300000</v>
      </c>
      <c r="D10" s="13"/>
      <c r="E10" s="14"/>
      <c r="F10" s="21"/>
      <c r="G10" s="10"/>
    </row>
    <row r="11" spans="2:7" x14ac:dyDescent="0.25">
      <c r="B11" s="1" t="s">
        <v>3</v>
      </c>
      <c r="C11" s="16">
        <v>50000</v>
      </c>
      <c r="D11" s="13"/>
      <c r="E11" s="14"/>
      <c r="F11" s="21"/>
      <c r="G11" s="10"/>
    </row>
    <row r="12" spans="2:7" x14ac:dyDescent="0.25">
      <c r="B12" s="1" t="s">
        <v>1</v>
      </c>
      <c r="C12" s="16">
        <f>Beräkningar!C27</f>
        <v>50000</v>
      </c>
      <c r="D12" s="13">
        <f>Beräkningar!D27</f>
        <v>50000</v>
      </c>
      <c r="E12" s="14">
        <f>Beräkningar!E27</f>
        <v>50000</v>
      </c>
      <c r="F12" s="21">
        <f>Beräkningar!F27</f>
        <v>50000</v>
      </c>
      <c r="G12" s="10"/>
    </row>
    <row r="13" spans="2:7" x14ac:dyDescent="0.25">
      <c r="B13" s="8" t="s">
        <v>11</v>
      </c>
      <c r="C13" s="22">
        <f>-SUM(C10:C12)</f>
        <v>-400000</v>
      </c>
      <c r="D13" s="17">
        <f>-SUM(D10:D12)</f>
        <v>-50000</v>
      </c>
      <c r="E13" s="20">
        <f>-SUM(E10:E12)</f>
        <v>-50000</v>
      </c>
      <c r="F13" s="22">
        <f>-SUM(F10:F12)</f>
        <v>-50000</v>
      </c>
      <c r="G13" s="17">
        <f>C13+D13+E13+F13</f>
        <v>-550000</v>
      </c>
    </row>
    <row r="14" spans="2:7" x14ac:dyDescent="0.25">
      <c r="C14" s="16"/>
      <c r="D14" s="13"/>
      <c r="E14" s="14"/>
      <c r="F14" s="21"/>
      <c r="G14" s="10"/>
    </row>
    <row r="15" spans="2:7" x14ac:dyDescent="0.25">
      <c r="B15" s="2" t="s">
        <v>33</v>
      </c>
      <c r="C15" s="16"/>
      <c r="D15" s="13"/>
      <c r="E15" s="14"/>
      <c r="F15" s="21"/>
      <c r="G15" s="10"/>
    </row>
    <row r="16" spans="2:7" x14ac:dyDescent="0.25">
      <c r="B16" s="1" t="s">
        <v>32</v>
      </c>
      <c r="C16" s="16">
        <v>50000</v>
      </c>
      <c r="D16" s="13">
        <v>150000</v>
      </c>
      <c r="E16" s="14">
        <v>200000</v>
      </c>
      <c r="F16" s="21">
        <v>200000</v>
      </c>
      <c r="G16" s="10"/>
    </row>
    <row r="17" spans="2:8" x14ac:dyDescent="0.25">
      <c r="B17" s="1" t="s">
        <v>31</v>
      </c>
      <c r="C17" s="16">
        <v>20000</v>
      </c>
      <c r="D17" s="13">
        <v>20000</v>
      </c>
      <c r="E17" s="15">
        <v>20000</v>
      </c>
      <c r="F17" s="16">
        <v>20000</v>
      </c>
      <c r="G17" s="10"/>
    </row>
    <row r="18" spans="2:8" x14ac:dyDescent="0.25">
      <c r="B18" s="1" t="s">
        <v>34</v>
      </c>
      <c r="C18" s="16"/>
      <c r="D18" s="13"/>
      <c r="E18" s="15"/>
      <c r="F18" s="16"/>
      <c r="G18" s="10"/>
    </row>
    <row r="19" spans="2:8" x14ac:dyDescent="0.25">
      <c r="B19" s="1" t="s">
        <v>35</v>
      </c>
      <c r="C19" s="16">
        <v>20000</v>
      </c>
      <c r="D19" s="16">
        <v>20000</v>
      </c>
      <c r="E19" s="16">
        <v>20000</v>
      </c>
      <c r="F19" s="16">
        <v>20000</v>
      </c>
      <c r="G19" s="10"/>
    </row>
    <row r="20" spans="2:8" x14ac:dyDescent="0.25">
      <c r="B20" s="45" t="s">
        <v>30</v>
      </c>
      <c r="C20" s="16"/>
      <c r="D20" s="13"/>
      <c r="E20" s="15"/>
      <c r="F20" s="16"/>
      <c r="G20" s="10"/>
    </row>
    <row r="21" spans="2:8" x14ac:dyDescent="0.25">
      <c r="B21" s="8" t="s">
        <v>10</v>
      </c>
      <c r="C21" s="30">
        <f>SUM(C16:C20)</f>
        <v>90000</v>
      </c>
      <c r="D21" s="28">
        <f>SUM(D16:D20)</f>
        <v>190000</v>
      </c>
      <c r="E21" s="29">
        <f>SUM(E16:E20)</f>
        <v>240000</v>
      </c>
      <c r="F21" s="30">
        <f>SUM(F16:F20)</f>
        <v>240000</v>
      </c>
      <c r="G21" s="28">
        <f>C21+D21+E21+F21</f>
        <v>760000</v>
      </c>
    </row>
    <row r="22" spans="2:8" x14ac:dyDescent="0.25">
      <c r="C22" s="16"/>
      <c r="D22" s="13"/>
      <c r="E22" s="14"/>
      <c r="F22" s="21"/>
      <c r="G22" s="10"/>
    </row>
    <row r="23" spans="2:8" x14ac:dyDescent="0.25">
      <c r="C23" s="16"/>
      <c r="D23" s="13"/>
      <c r="E23" s="14"/>
      <c r="F23" s="21"/>
      <c r="G23" s="10"/>
    </row>
    <row r="24" spans="2:8" x14ac:dyDescent="0.25">
      <c r="B24" s="8"/>
      <c r="C24" s="16"/>
      <c r="D24" s="13"/>
      <c r="E24" s="14"/>
      <c r="F24" s="11"/>
      <c r="G24" s="10"/>
      <c r="H24" s="14"/>
    </row>
    <row r="25" spans="2:8" x14ac:dyDescent="0.25">
      <c r="B25" s="8" t="s">
        <v>12</v>
      </c>
      <c r="C25" s="16">
        <f>C21+C13</f>
        <v>-310000</v>
      </c>
      <c r="D25" s="13">
        <f>D21+D13</f>
        <v>140000</v>
      </c>
      <c r="E25" s="13">
        <f>E21+E13</f>
        <v>190000</v>
      </c>
      <c r="F25" s="13">
        <f>F21+F13</f>
        <v>190000</v>
      </c>
      <c r="G25" s="13">
        <f>G21+G13</f>
        <v>210000</v>
      </c>
      <c r="H25" s="14"/>
    </row>
    <row r="26" spans="2:8" x14ac:dyDescent="0.25">
      <c r="B26" s="8" t="s">
        <v>13</v>
      </c>
      <c r="C26" s="33">
        <f>C25</f>
        <v>-310000</v>
      </c>
      <c r="D26" s="31">
        <f>C26+D25</f>
        <v>-170000</v>
      </c>
      <c r="E26" s="32">
        <f>D26+E25</f>
        <v>20000</v>
      </c>
      <c r="F26" s="33">
        <f>E26+F25</f>
        <v>210000</v>
      </c>
      <c r="G26" s="33">
        <f>F26</f>
        <v>210000</v>
      </c>
      <c r="H26" s="14"/>
    </row>
    <row r="27" spans="2:8" x14ac:dyDescent="0.25">
      <c r="B27" s="46"/>
      <c r="C27" s="15"/>
      <c r="D27" s="15"/>
      <c r="E27" s="15"/>
      <c r="F27" s="12"/>
      <c r="G27" s="12"/>
      <c r="H27" s="15"/>
    </row>
  </sheetData>
  <pageMargins left="0.23622047244094491" right="0.23622047244094491" top="0.59055118110236227" bottom="0.59055118110236227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"/>
  <sheetViews>
    <sheetView zoomScaleNormal="100" workbookViewId="0"/>
  </sheetViews>
  <sheetFormatPr defaultColWidth="8.85546875" defaultRowHeight="15" x14ac:dyDescent="0.25"/>
  <cols>
    <col min="1" max="1" width="4.42578125" style="1" customWidth="1"/>
    <col min="2" max="2" width="17.7109375" style="1" customWidth="1"/>
    <col min="3" max="3" width="10.140625" style="1" customWidth="1"/>
    <col min="4" max="4" width="8.85546875" style="1" customWidth="1"/>
    <col min="5" max="5" width="9.42578125" style="1" customWidth="1"/>
    <col min="6" max="6" width="8.85546875" style="1" customWidth="1"/>
    <col min="7" max="16384" width="8.85546875" style="1"/>
  </cols>
  <sheetData>
    <row r="2" spans="2:5" ht="21" x14ac:dyDescent="0.35">
      <c r="B2" s="5" t="s">
        <v>9</v>
      </c>
      <c r="C2" s="6">
        <f>Nyttokalkyl!G21/-Nyttokalkyl!G13</f>
        <v>1.3818181818181818</v>
      </c>
    </row>
    <row r="6" spans="2:5" x14ac:dyDescent="0.25">
      <c r="B6" s="7"/>
      <c r="C6" s="7"/>
      <c r="E6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7"/>
  <sheetViews>
    <sheetView workbookViewId="0"/>
  </sheetViews>
  <sheetFormatPr defaultColWidth="9.140625" defaultRowHeight="15" x14ac:dyDescent="0.25"/>
  <cols>
    <col min="1" max="1" width="9.140625" style="3"/>
    <col min="2" max="2" width="27.42578125" style="3" customWidth="1"/>
    <col min="3" max="14" width="13.7109375" style="3" customWidth="1"/>
    <col min="15" max="16384" width="9.140625" style="3"/>
  </cols>
  <sheetData>
    <row r="2" spans="2:14" ht="15.75" x14ac:dyDescent="0.25">
      <c r="B2" s="41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2:14" s="49" customFormat="1" ht="15.75" x14ac:dyDescent="0.25">
      <c r="B3" s="50"/>
    </row>
    <row r="4" spans="2:14" x14ac:dyDescent="0.25">
      <c r="B4" s="24" t="s">
        <v>2</v>
      </c>
    </row>
    <row r="5" spans="2:14" x14ac:dyDescent="0.25">
      <c r="B5" s="3" t="s">
        <v>36</v>
      </c>
    </row>
    <row r="7" spans="2:14" x14ac:dyDescent="0.25">
      <c r="B7" s="34" t="s">
        <v>19</v>
      </c>
      <c r="C7" s="35" t="s">
        <v>20</v>
      </c>
      <c r="D7" s="35" t="s">
        <v>21</v>
      </c>
      <c r="E7" s="35" t="s">
        <v>11</v>
      </c>
      <c r="F7" s="4"/>
    </row>
    <row r="8" spans="2:14" x14ac:dyDescent="0.25">
      <c r="B8" s="25" t="s">
        <v>22</v>
      </c>
      <c r="C8" s="25">
        <v>50</v>
      </c>
      <c r="D8" s="25">
        <v>650</v>
      </c>
      <c r="E8" s="26">
        <f>C8*D8</f>
        <v>32500</v>
      </c>
      <c r="F8" s="4"/>
    </row>
    <row r="9" spans="2:14" x14ac:dyDescent="0.25">
      <c r="B9" s="25" t="s">
        <v>25</v>
      </c>
      <c r="C9" s="25">
        <v>100</v>
      </c>
      <c r="D9" s="25">
        <v>600</v>
      </c>
      <c r="E9" s="26">
        <f>C9*D9</f>
        <v>60000</v>
      </c>
    </row>
    <row r="10" spans="2:14" x14ac:dyDescent="0.25">
      <c r="B10" s="25" t="s">
        <v>27</v>
      </c>
      <c r="C10" s="25">
        <v>50</v>
      </c>
      <c r="D10" s="25">
        <v>650</v>
      </c>
      <c r="E10" s="26">
        <f>C10*D10</f>
        <v>32500</v>
      </c>
    </row>
    <row r="11" spans="2:14" x14ac:dyDescent="0.25">
      <c r="B11" s="25" t="s">
        <v>26</v>
      </c>
      <c r="C11" s="25">
        <v>50</v>
      </c>
      <c r="D11" s="25">
        <v>650</v>
      </c>
      <c r="E11" s="26">
        <f>C11*D11</f>
        <v>32500</v>
      </c>
    </row>
    <row r="12" spans="2:14" x14ac:dyDescent="0.25">
      <c r="B12" s="25"/>
      <c r="C12" s="25"/>
      <c r="D12" s="25"/>
      <c r="E12" s="26"/>
    </row>
    <row r="13" spans="2:14" x14ac:dyDescent="0.25">
      <c r="B13" s="25" t="s">
        <v>23</v>
      </c>
      <c r="C13" s="36"/>
      <c r="D13" s="36"/>
      <c r="E13" s="26"/>
    </row>
    <row r="14" spans="2:14" x14ac:dyDescent="0.25">
      <c r="B14" s="25" t="s">
        <v>24</v>
      </c>
      <c r="C14" s="36"/>
      <c r="D14" s="36"/>
      <c r="E14" s="26">
        <v>200000</v>
      </c>
    </row>
    <row r="15" spans="2:14" x14ac:dyDescent="0.25">
      <c r="D15" s="37" t="s">
        <v>7</v>
      </c>
      <c r="E15" s="27">
        <f>SUM(E8:E14)</f>
        <v>357500</v>
      </c>
    </row>
    <row r="17" spans="2:14" x14ac:dyDescent="0.25">
      <c r="B17" s="24" t="s">
        <v>1</v>
      </c>
    </row>
    <row r="19" spans="2:14" x14ac:dyDescent="0.25">
      <c r="B19" s="24"/>
      <c r="C19" s="39">
        <f>Nyttokalkyl!C7</f>
        <v>2020</v>
      </c>
      <c r="D19" s="39">
        <f>Nyttokalkyl!D7</f>
        <v>2021</v>
      </c>
      <c r="E19" s="39">
        <f>Nyttokalkyl!E7</f>
        <v>2022</v>
      </c>
      <c r="F19" s="39">
        <f>Nyttokalkyl!F7</f>
        <v>2023</v>
      </c>
    </row>
    <row r="20" spans="2:14" x14ac:dyDescent="0.25">
      <c r="B20" s="25" t="s">
        <v>16</v>
      </c>
      <c r="C20" s="26">
        <v>20000</v>
      </c>
      <c r="D20" s="26">
        <v>20000</v>
      </c>
      <c r="E20" s="26">
        <v>20000</v>
      </c>
      <c r="F20" s="26">
        <v>20000</v>
      </c>
    </row>
    <row r="21" spans="2:14" x14ac:dyDescent="0.25">
      <c r="B21" s="25" t="s">
        <v>18</v>
      </c>
      <c r="C21" s="26"/>
      <c r="D21" s="26"/>
      <c r="E21" s="26"/>
      <c r="F21" s="26"/>
    </row>
    <row r="22" spans="2:14" x14ac:dyDescent="0.25">
      <c r="B22" s="25" t="s">
        <v>4</v>
      </c>
      <c r="C22" s="26">
        <v>30000</v>
      </c>
      <c r="D22" s="26">
        <v>30000</v>
      </c>
      <c r="E22" s="26">
        <v>30000</v>
      </c>
      <c r="F22" s="26">
        <v>30000</v>
      </c>
    </row>
    <row r="23" spans="2:14" x14ac:dyDescent="0.25">
      <c r="B23" s="25" t="s">
        <v>6</v>
      </c>
      <c r="C23" s="26"/>
      <c r="D23" s="26"/>
      <c r="E23" s="26"/>
      <c r="F23" s="26"/>
    </row>
    <row r="24" spans="2:14" x14ac:dyDescent="0.25">
      <c r="B24" s="25" t="s">
        <v>5</v>
      </c>
      <c r="C24" s="26"/>
      <c r="D24" s="26"/>
      <c r="E24" s="26"/>
      <c r="F24" s="26"/>
    </row>
    <row r="25" spans="2:14" x14ac:dyDescent="0.25">
      <c r="B25" s="25"/>
      <c r="C25" s="26"/>
      <c r="D25" s="26"/>
      <c r="E25" s="26"/>
      <c r="F25" s="26"/>
    </row>
    <row r="26" spans="2:14" x14ac:dyDescent="0.25">
      <c r="B26" s="25"/>
      <c r="C26" s="26"/>
      <c r="D26" s="26"/>
      <c r="E26" s="26"/>
      <c r="F26" s="26"/>
    </row>
    <row r="27" spans="2:14" x14ac:dyDescent="0.25">
      <c r="B27" s="37" t="s">
        <v>8</v>
      </c>
      <c r="C27" s="38">
        <f>SUM(C20:C26)</f>
        <v>50000</v>
      </c>
      <c r="D27" s="38">
        <f>SUM(D20:D24)</f>
        <v>50000</v>
      </c>
      <c r="E27" s="38">
        <f>SUM(E20:E24)</f>
        <v>50000</v>
      </c>
      <c r="F27" s="38">
        <f>SUM(F20:F24)</f>
        <v>50000</v>
      </c>
    </row>
    <row r="30" spans="2:14" ht="15.75" x14ac:dyDescent="0.25">
      <c r="B30" s="40" t="s">
        <v>14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2:14" ht="15.75" x14ac:dyDescent="0.25">
      <c r="B31" s="44"/>
    </row>
    <row r="32" spans="2:14" x14ac:dyDescent="0.25">
      <c r="C32" s="52">
        <f>C19</f>
        <v>2020</v>
      </c>
      <c r="D32" s="53"/>
      <c r="E32" s="54"/>
      <c r="F32" s="52">
        <f>D19</f>
        <v>2021</v>
      </c>
      <c r="G32" s="53"/>
      <c r="H32" s="54"/>
      <c r="I32" s="52">
        <f>E19</f>
        <v>2022</v>
      </c>
      <c r="J32" s="53"/>
      <c r="K32" s="54"/>
      <c r="L32" s="52">
        <f>F19</f>
        <v>2023</v>
      </c>
      <c r="M32" s="53"/>
      <c r="N32" s="54"/>
    </row>
    <row r="33" spans="2:14" x14ac:dyDescent="0.25">
      <c r="B33" s="34" t="s">
        <v>19</v>
      </c>
      <c r="C33" s="35" t="s">
        <v>20</v>
      </c>
      <c r="D33" s="35" t="s">
        <v>21</v>
      </c>
      <c r="E33" s="35" t="s">
        <v>29</v>
      </c>
      <c r="F33" s="35" t="s">
        <v>20</v>
      </c>
      <c r="G33" s="35" t="s">
        <v>21</v>
      </c>
      <c r="H33" s="35" t="s">
        <v>29</v>
      </c>
      <c r="I33" s="35" t="s">
        <v>20</v>
      </c>
      <c r="J33" s="35" t="s">
        <v>21</v>
      </c>
      <c r="K33" s="35" t="s">
        <v>29</v>
      </c>
      <c r="L33" s="35" t="s">
        <v>20</v>
      </c>
      <c r="M33" s="35" t="s">
        <v>21</v>
      </c>
      <c r="N33" s="35" t="s">
        <v>29</v>
      </c>
    </row>
    <row r="34" spans="2:14" x14ac:dyDescent="0.25">
      <c r="B34" s="25" t="s">
        <v>28</v>
      </c>
      <c r="C34" s="25">
        <v>50</v>
      </c>
      <c r="D34" s="25">
        <v>650</v>
      </c>
      <c r="E34" s="26">
        <f>C34*D34</f>
        <v>32500</v>
      </c>
      <c r="F34" s="25">
        <v>50</v>
      </c>
      <c r="G34" s="25">
        <v>650</v>
      </c>
      <c r="H34" s="26">
        <f>F34*G34</f>
        <v>32500</v>
      </c>
      <c r="I34" s="25">
        <v>50</v>
      </c>
      <c r="J34" s="25">
        <v>650</v>
      </c>
      <c r="K34" s="26">
        <f>I34*J34</f>
        <v>32500</v>
      </c>
      <c r="L34" s="25">
        <v>50</v>
      </c>
      <c r="M34" s="25">
        <v>650</v>
      </c>
      <c r="N34" s="26">
        <f>L34*M34</f>
        <v>32500</v>
      </c>
    </row>
    <row r="35" spans="2:14" x14ac:dyDescent="0.25">
      <c r="B35" s="25"/>
      <c r="C35" s="25"/>
      <c r="D35" s="25"/>
      <c r="E35" s="26"/>
      <c r="F35" s="25"/>
      <c r="G35" s="25"/>
      <c r="H35" s="26"/>
      <c r="I35" s="25"/>
      <c r="J35" s="25"/>
      <c r="K35" s="26"/>
      <c r="L35" s="25"/>
      <c r="M35" s="25"/>
      <c r="N35" s="26"/>
    </row>
    <row r="36" spans="2:14" x14ac:dyDescent="0.25">
      <c r="B36" s="25"/>
      <c r="C36" s="25"/>
      <c r="D36" s="25"/>
      <c r="E36" s="26"/>
      <c r="F36" s="25"/>
      <c r="G36" s="25"/>
      <c r="H36" s="25"/>
      <c r="I36" s="25"/>
      <c r="J36" s="25"/>
      <c r="K36" s="25"/>
      <c r="L36" s="25"/>
      <c r="M36" s="25"/>
      <c r="N36" s="25"/>
    </row>
    <row r="37" spans="2:14" x14ac:dyDescent="0.25">
      <c r="B37" s="25"/>
      <c r="C37" s="25"/>
      <c r="D37" s="25"/>
      <c r="E37" s="26"/>
      <c r="F37" s="25"/>
      <c r="G37" s="25"/>
      <c r="H37" s="25"/>
      <c r="I37" s="25"/>
      <c r="J37" s="25"/>
      <c r="K37" s="25"/>
      <c r="L37" s="25"/>
      <c r="M37" s="25"/>
      <c r="N37" s="25"/>
    </row>
  </sheetData>
  <mergeCells count="4">
    <mergeCell ref="C32:E32"/>
    <mergeCell ref="F32:H32"/>
    <mergeCell ref="I32:K32"/>
    <mergeCell ref="L32:N3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Instruktion</vt:lpstr>
      <vt:lpstr>Nyttokalkyl</vt:lpstr>
      <vt:lpstr>Resultat</vt:lpstr>
      <vt:lpstr>Beräkningar</vt:lpstr>
    </vt:vector>
  </TitlesOfParts>
  <Company>Sundsvalls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Persson Thomas</dc:creator>
  <cp:lastModifiedBy>Persson Thomas</cp:lastModifiedBy>
  <cp:lastPrinted>2019-02-12T09:00:59Z</cp:lastPrinted>
  <dcterms:created xsi:type="dcterms:W3CDTF">2019-01-08T08:09:43Z</dcterms:created>
  <dcterms:modified xsi:type="dcterms:W3CDTF">2020-01-03T07:42:38Z</dcterms:modified>
</cp:coreProperties>
</file>